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definedNames>
    <definedName name="_xlnm.Print_Area" localSheetId="0">Orçamento!$O$2:$W$455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A18" i="1"/>
  <c r="C18" i="1" s="1"/>
  <c r="B18" i="1" s="1"/>
  <c r="E19" i="1"/>
  <c r="A20" i="1"/>
  <c r="C20" i="1"/>
  <c r="C21" i="1" s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G20" i="1" l="1"/>
  <c r="F18" i="1"/>
  <c r="C22" i="1"/>
  <c r="J22" i="1" s="1"/>
  <c r="G21" i="1"/>
  <c r="G18" i="1"/>
  <c r="K18" i="1"/>
  <c r="D18" i="1"/>
  <c r="H18" i="1"/>
  <c r="E18" i="1"/>
  <c r="N18" i="1"/>
  <c r="H21" i="1"/>
  <c r="H22" i="1" s="1"/>
  <c r="L21" i="1"/>
  <c r="I21" i="1"/>
  <c r="B21" i="1"/>
  <c r="H20" i="1"/>
  <c r="L20" i="1"/>
  <c r="E20" i="1"/>
  <c r="E21" i="1" s="1"/>
  <c r="I20" i="1"/>
  <c r="B20" i="1"/>
  <c r="F20" i="1"/>
  <c r="F21" i="1" s="1"/>
  <c r="J18" i="1"/>
  <c r="W19" i="1"/>
  <c r="O19" i="1"/>
  <c r="U18" i="1"/>
  <c r="V18" i="1"/>
  <c r="S18" i="1"/>
  <c r="I22" i="1" l="1"/>
  <c r="D22" i="1"/>
  <c r="L22" i="1"/>
  <c r="B22" i="1"/>
  <c r="K22" i="1"/>
  <c r="G22" i="1"/>
  <c r="C23" i="1"/>
  <c r="H23" i="1" s="1"/>
  <c r="F22" i="1"/>
  <c r="E22" i="1"/>
  <c r="W18" i="1"/>
  <c r="R18" i="1"/>
  <c r="K23" i="1" l="1"/>
  <c r="C24" i="1"/>
  <c r="G23" i="1"/>
  <c r="D23" i="1"/>
  <c r="L23" i="1"/>
  <c r="J23" i="1"/>
  <c r="I23" i="1"/>
  <c r="E23" i="1"/>
  <c r="B23" i="1"/>
  <c r="F23" i="1"/>
  <c r="L18" i="1"/>
  <c r="O18" i="1" s="1"/>
  <c r="I18" i="1"/>
  <c r="I24" i="1" l="1"/>
  <c r="K24" i="1"/>
  <c r="C25" i="1"/>
  <c r="G24" i="1"/>
  <c r="J24" i="1"/>
  <c r="L24" i="1"/>
  <c r="D24" i="1"/>
  <c r="B24" i="1"/>
  <c r="E24" i="1"/>
  <c r="H24" i="1"/>
  <c r="F24" i="1"/>
  <c r="B25" i="1" l="1"/>
  <c r="K25" i="1"/>
  <c r="G25" i="1"/>
  <c r="C26" i="1"/>
  <c r="B26" i="1" s="1"/>
  <c r="L25" i="1"/>
  <c r="J25" i="1"/>
  <c r="D25" i="1"/>
  <c r="H25" i="1"/>
  <c r="E25" i="1"/>
  <c r="I25" i="1"/>
  <c r="F25" i="1"/>
  <c r="H26" i="1" l="1"/>
  <c r="I26" i="1"/>
  <c r="K26" i="1"/>
  <c r="G26" i="1"/>
  <c r="C27" i="1"/>
  <c r="D26" i="1"/>
  <c r="L26" i="1"/>
  <c r="J26" i="1"/>
  <c r="E26" i="1"/>
  <c r="F26" i="1"/>
  <c r="E27" i="1" l="1"/>
  <c r="I27" i="1"/>
  <c r="G27" i="1"/>
  <c r="K27" i="1"/>
  <c r="J27" i="1"/>
  <c r="D27" i="1"/>
  <c r="C28" i="1"/>
  <c r="E28" i="1" s="1"/>
  <c r="L27" i="1"/>
  <c r="H27" i="1"/>
  <c r="B27" i="1"/>
  <c r="F27" i="1"/>
  <c r="F28" i="1" l="1"/>
  <c r="H28" i="1"/>
  <c r="G28" i="1"/>
  <c r="L28" i="1"/>
  <c r="B28" i="1"/>
  <c r="C29" i="1" s="1"/>
  <c r="I28" i="1"/>
  <c r="D28" i="1"/>
  <c r="J28" i="1"/>
  <c r="K28" i="1"/>
  <c r="B29" i="1" l="1"/>
  <c r="I29" i="1"/>
  <c r="L29" i="1"/>
  <c r="C30" i="1"/>
  <c r="E29" i="1"/>
  <c r="H29" i="1"/>
  <c r="G29" i="1"/>
  <c r="F29" i="1"/>
  <c r="L30" i="1" l="1"/>
  <c r="C31" i="1"/>
  <c r="B30" i="1"/>
  <c r="I30" i="1"/>
  <c r="D30" i="1"/>
  <c r="J30" i="1"/>
  <c r="K30" i="1"/>
  <c r="H30" i="1"/>
  <c r="G30" i="1"/>
  <c r="E30" i="1"/>
  <c r="F30" i="1"/>
  <c r="H31" i="1" l="1"/>
  <c r="K31" i="1"/>
  <c r="I31" i="1"/>
  <c r="B31" i="1"/>
  <c r="G31" i="1"/>
  <c r="D31" i="1"/>
  <c r="J31" i="1"/>
  <c r="C32" i="1"/>
  <c r="L31" i="1"/>
  <c r="E31" i="1"/>
  <c r="F31" i="1"/>
  <c r="L32" i="1" l="1"/>
  <c r="I32" i="1"/>
  <c r="B32" i="1"/>
  <c r="E32" i="1"/>
  <c r="G32" i="1"/>
  <c r="H32" i="1"/>
  <c r="C33" i="1"/>
  <c r="F32" i="1"/>
  <c r="K29" i="1" s="1"/>
  <c r="B33" i="1" l="1"/>
  <c r="G33" i="1"/>
  <c r="E33" i="1"/>
  <c r="D33" i="1"/>
  <c r="J33" i="1"/>
  <c r="C34" i="1"/>
  <c r="H33" i="1"/>
  <c r="I33" i="1"/>
  <c r="L33" i="1"/>
  <c r="K33" i="1"/>
  <c r="F33" i="1"/>
  <c r="H34" i="1" l="1"/>
  <c r="G34" i="1"/>
  <c r="E34" i="1"/>
  <c r="B34" i="1"/>
  <c r="I34" i="1"/>
  <c r="D34" i="1"/>
  <c r="K34" i="1"/>
  <c r="L34" i="1"/>
  <c r="C35" i="1"/>
  <c r="J34" i="1"/>
  <c r="F34" i="1"/>
  <c r="D35" i="1" l="1"/>
  <c r="J35" i="1"/>
  <c r="C36" i="1"/>
  <c r="H35" i="1"/>
  <c r="K35" i="1"/>
  <c r="I35" i="1"/>
  <c r="B35" i="1"/>
  <c r="G35" i="1"/>
  <c r="L35" i="1"/>
  <c r="E35" i="1"/>
  <c r="F35" i="1"/>
  <c r="H36" i="1" l="1"/>
  <c r="G36" i="1"/>
  <c r="E36" i="1"/>
  <c r="B36" i="1"/>
  <c r="L36" i="1"/>
  <c r="C37" i="1"/>
  <c r="D36" i="1"/>
  <c r="J36" i="1"/>
  <c r="K36" i="1"/>
  <c r="I36" i="1"/>
  <c r="F36" i="1"/>
  <c r="D37" i="1" l="1"/>
  <c r="J37" i="1"/>
  <c r="C38" i="1"/>
  <c r="B37" i="1"/>
  <c r="H37" i="1"/>
  <c r="K37" i="1"/>
  <c r="I37" i="1"/>
  <c r="L37" i="1"/>
  <c r="E37" i="1"/>
  <c r="G37" i="1"/>
  <c r="F37" i="1"/>
  <c r="B38" i="1" l="1"/>
  <c r="I38" i="1"/>
  <c r="D38" i="1"/>
  <c r="J38" i="1"/>
  <c r="K38" i="1"/>
  <c r="H38" i="1"/>
  <c r="G38" i="1"/>
  <c r="E38" i="1"/>
  <c r="L38" i="1"/>
  <c r="C39" i="1"/>
  <c r="F38" i="1"/>
  <c r="H39" i="1" l="1"/>
  <c r="K39" i="1"/>
  <c r="I39" i="1"/>
  <c r="L39" i="1"/>
  <c r="E39" i="1"/>
  <c r="B39" i="1"/>
  <c r="G39" i="1"/>
  <c r="D39" i="1"/>
  <c r="J39" i="1"/>
  <c r="C40" i="1"/>
  <c r="F39" i="1"/>
  <c r="D40" i="1" l="1"/>
  <c r="J40" i="1"/>
  <c r="K40" i="1"/>
  <c r="H40" i="1"/>
  <c r="G40" i="1"/>
  <c r="E40" i="1"/>
  <c r="B40" i="1"/>
  <c r="I40" i="1"/>
  <c r="L40" i="1"/>
  <c r="C41" i="1"/>
  <c r="F40" i="1"/>
  <c r="F41" i="1" l="1"/>
  <c r="H41" i="1"/>
  <c r="K41" i="1"/>
  <c r="I41" i="1"/>
  <c r="E41" i="1"/>
  <c r="L41" i="1"/>
  <c r="B41" i="1"/>
  <c r="D41" i="1"/>
  <c r="J41" i="1"/>
  <c r="C42" i="1"/>
  <c r="G41" i="1"/>
  <c r="D42" i="1" l="1"/>
  <c r="J42" i="1"/>
  <c r="K42" i="1"/>
  <c r="H42" i="1"/>
  <c r="G42" i="1"/>
  <c r="E42" i="1"/>
  <c r="C43" i="1"/>
  <c r="L42" i="1"/>
  <c r="B42" i="1"/>
  <c r="I42" i="1"/>
  <c r="F42" i="1"/>
  <c r="F43" i="1" l="1"/>
  <c r="H43" i="1"/>
  <c r="K43" i="1"/>
  <c r="I43" i="1"/>
  <c r="J43" i="1"/>
  <c r="L43" i="1"/>
  <c r="E43" i="1"/>
  <c r="B43" i="1"/>
  <c r="G43" i="1"/>
  <c r="D43" i="1"/>
  <c r="C44" i="1"/>
  <c r="D44" i="1" l="1"/>
  <c r="F44" i="1"/>
  <c r="I44" i="1"/>
  <c r="H44" i="1"/>
  <c r="J44" i="1"/>
  <c r="K44" i="1"/>
  <c r="C45" i="1"/>
  <c r="L44" i="1"/>
  <c r="G44" i="1"/>
  <c r="E44" i="1"/>
  <c r="B44" i="1"/>
  <c r="H45" i="1" l="1"/>
  <c r="J45" i="1"/>
  <c r="C46" i="1"/>
  <c r="L45" i="1"/>
  <c r="K45" i="1"/>
  <c r="I45" i="1"/>
  <c r="D45" i="1"/>
  <c r="G45" i="1"/>
  <c r="B45" i="1"/>
  <c r="E45" i="1"/>
  <c r="F45" i="1"/>
  <c r="H46" i="1" l="1"/>
  <c r="J46" i="1"/>
  <c r="K46" i="1"/>
  <c r="L46" i="1"/>
  <c r="G46" i="1"/>
  <c r="E46" i="1"/>
  <c r="B46" i="1"/>
  <c r="C47" i="1"/>
  <c r="D46" i="1"/>
  <c r="F46" i="1"/>
  <c r="I46" i="1"/>
  <c r="G47" i="1" l="1"/>
  <c r="H47" i="1"/>
  <c r="F47" i="1"/>
  <c r="B47" i="1"/>
  <c r="D47" i="1"/>
  <c r="K47" i="1"/>
  <c r="L47" i="1"/>
  <c r="J47" i="1"/>
  <c r="C48" i="1"/>
  <c r="E47" i="1"/>
  <c r="I47" i="1"/>
  <c r="K48" i="1" l="1"/>
  <c r="L48" i="1"/>
  <c r="J48" i="1"/>
  <c r="H48" i="1"/>
  <c r="C49" i="1"/>
  <c r="E48" i="1"/>
  <c r="B48" i="1"/>
  <c r="D48" i="1"/>
  <c r="I48" i="1"/>
  <c r="G48" i="1"/>
  <c r="F48" i="1"/>
  <c r="C50" i="1" l="1"/>
  <c r="E49" i="1"/>
  <c r="B49" i="1"/>
  <c r="K49" i="1"/>
  <c r="L49" i="1"/>
  <c r="D49" i="1"/>
  <c r="I49" i="1"/>
  <c r="G49" i="1"/>
  <c r="H49" i="1"/>
  <c r="F49" i="1"/>
  <c r="J49" i="1"/>
  <c r="K50" i="1" l="1"/>
  <c r="L50" i="1"/>
  <c r="J50" i="1"/>
  <c r="I50" i="1"/>
  <c r="C51" i="1"/>
  <c r="E50" i="1"/>
  <c r="B50" i="1"/>
  <c r="D50" i="1"/>
  <c r="G50" i="1"/>
  <c r="H50" i="1"/>
  <c r="F50" i="1"/>
  <c r="K51" i="1" l="1"/>
  <c r="L51" i="1"/>
  <c r="J51" i="1"/>
  <c r="G51" i="1"/>
  <c r="C52" i="1"/>
  <c r="E51" i="1"/>
  <c r="B51" i="1"/>
  <c r="D51" i="1"/>
  <c r="I51" i="1"/>
  <c r="H51" i="1"/>
  <c r="F51" i="1"/>
  <c r="K52" i="1" l="1"/>
  <c r="E52" i="1"/>
  <c r="L52" i="1"/>
  <c r="G52" i="1"/>
  <c r="H52" i="1"/>
  <c r="J52" i="1"/>
  <c r="C53" i="1"/>
  <c r="I52" i="1"/>
  <c r="B52" i="1"/>
  <c r="F52" i="1"/>
  <c r="D52" i="1"/>
  <c r="K53" i="1" l="1"/>
  <c r="B53" i="1"/>
  <c r="F53" i="1"/>
  <c r="G53" i="1"/>
  <c r="I53" i="1"/>
  <c r="C54" i="1"/>
  <c r="J53" i="1"/>
  <c r="H53" i="1"/>
  <c r="L53" i="1"/>
  <c r="E53" i="1"/>
  <c r="D53" i="1"/>
  <c r="K54" i="1" l="1"/>
  <c r="D54" i="1"/>
  <c r="B54" i="1"/>
  <c r="C55" i="1"/>
  <c r="L54" i="1"/>
  <c r="J54" i="1"/>
  <c r="I54" i="1"/>
  <c r="E54" i="1"/>
  <c r="F54" i="1"/>
  <c r="G54" i="1"/>
  <c r="H54" i="1"/>
  <c r="K55" i="1" l="1"/>
  <c r="F55" i="1"/>
  <c r="D55" i="1"/>
  <c r="J55" i="1"/>
  <c r="C56" i="1"/>
  <c r="H55" i="1"/>
  <c r="L55" i="1"/>
  <c r="G55" i="1"/>
  <c r="I55" i="1"/>
  <c r="E55" i="1"/>
  <c r="B55" i="1"/>
  <c r="K56" i="1" l="1"/>
  <c r="H56" i="1"/>
  <c r="L56" i="1"/>
  <c r="C57" i="1"/>
  <c r="B56" i="1"/>
  <c r="F56" i="1"/>
  <c r="E56" i="1"/>
  <c r="J56" i="1"/>
  <c r="G56" i="1"/>
  <c r="I56" i="1"/>
  <c r="D56" i="1"/>
  <c r="K57" i="1" l="1"/>
  <c r="B57" i="1"/>
  <c r="F57" i="1"/>
  <c r="C58" i="1"/>
  <c r="J57" i="1"/>
  <c r="H57" i="1"/>
  <c r="G57" i="1"/>
  <c r="I57" i="1"/>
  <c r="L57" i="1"/>
  <c r="E57" i="1"/>
  <c r="D57" i="1"/>
  <c r="K58" i="1" l="1"/>
  <c r="D58" i="1"/>
  <c r="B58" i="1"/>
  <c r="C59" i="1"/>
  <c r="L58" i="1"/>
  <c r="J58" i="1"/>
  <c r="E58" i="1"/>
  <c r="F58" i="1"/>
  <c r="G58" i="1"/>
  <c r="I58" i="1"/>
  <c r="H58" i="1"/>
  <c r="K59" i="1" l="1"/>
  <c r="F59" i="1"/>
  <c r="L59" i="1"/>
  <c r="C60" i="1"/>
  <c r="H59" i="1"/>
  <c r="D59" i="1"/>
  <c r="I59" i="1"/>
  <c r="E59" i="1"/>
  <c r="B59" i="1"/>
  <c r="G59" i="1"/>
  <c r="J59" i="1"/>
  <c r="K60" i="1" l="1"/>
  <c r="H60" i="1"/>
  <c r="L60" i="1"/>
  <c r="F60" i="1"/>
  <c r="C61" i="1"/>
  <c r="B60" i="1"/>
  <c r="E60" i="1"/>
  <c r="J60" i="1"/>
  <c r="G60" i="1"/>
  <c r="I60" i="1"/>
  <c r="D60" i="1"/>
  <c r="K61" i="1" l="1"/>
  <c r="B61" i="1"/>
  <c r="F61" i="1"/>
  <c r="C62" i="1"/>
  <c r="J61" i="1"/>
  <c r="H61" i="1"/>
  <c r="E61" i="1"/>
  <c r="D61" i="1"/>
  <c r="G61" i="1"/>
  <c r="I61" i="1"/>
  <c r="L61" i="1"/>
  <c r="K62" i="1" l="1"/>
  <c r="D62" i="1"/>
  <c r="B62" i="1"/>
  <c r="C63" i="1"/>
  <c r="L62" i="1"/>
  <c r="J62" i="1"/>
  <c r="E62" i="1"/>
  <c r="F62" i="1"/>
  <c r="G62" i="1"/>
  <c r="I62" i="1"/>
  <c r="H62" i="1"/>
  <c r="K63" i="1" l="1"/>
  <c r="F63" i="1"/>
  <c r="D63" i="1"/>
  <c r="C64" i="1"/>
  <c r="H63" i="1"/>
  <c r="L63" i="1"/>
  <c r="G63" i="1"/>
  <c r="I63" i="1"/>
  <c r="J63" i="1"/>
  <c r="E63" i="1"/>
  <c r="B63" i="1"/>
  <c r="K64" i="1" l="1"/>
  <c r="B64" i="1"/>
  <c r="E64" i="1"/>
  <c r="G64" i="1"/>
  <c r="L64" i="1"/>
  <c r="I64" i="1"/>
  <c r="C65" i="1"/>
  <c r="H64" i="1"/>
  <c r="J64" i="1"/>
  <c r="F64" i="1"/>
  <c r="D64" i="1"/>
  <c r="K65" i="1" l="1"/>
  <c r="F65" i="1"/>
  <c r="I65" i="1"/>
  <c r="B65" i="1"/>
  <c r="G65" i="1"/>
  <c r="J65" i="1"/>
  <c r="H65" i="1"/>
  <c r="C66" i="1"/>
  <c r="L65" i="1"/>
  <c r="D65" i="1"/>
  <c r="E65" i="1"/>
  <c r="K66" i="1" l="1"/>
  <c r="E66" i="1"/>
  <c r="B66" i="1"/>
  <c r="L66" i="1"/>
  <c r="C67" i="1"/>
  <c r="J66" i="1"/>
  <c r="H66" i="1"/>
  <c r="G66" i="1"/>
  <c r="I66" i="1"/>
  <c r="D66" i="1"/>
  <c r="F66" i="1"/>
  <c r="K67" i="1" l="1"/>
  <c r="D67" i="1"/>
  <c r="F67" i="1"/>
  <c r="G67" i="1"/>
  <c r="H67" i="1"/>
  <c r="C68" i="1"/>
  <c r="I67" i="1"/>
  <c r="L67" i="1"/>
  <c r="J67" i="1"/>
  <c r="B67" i="1"/>
  <c r="E67" i="1"/>
  <c r="K68" i="1" l="1"/>
  <c r="B68" i="1"/>
  <c r="E68" i="1"/>
  <c r="C69" i="1"/>
  <c r="H68" i="1"/>
  <c r="J68" i="1"/>
  <c r="F68" i="1"/>
  <c r="D68" i="1"/>
  <c r="G68" i="1"/>
  <c r="L68" i="1"/>
  <c r="I68" i="1"/>
  <c r="B69" i="1" l="1"/>
  <c r="C70" i="1" s="1"/>
  <c r="E69" i="1"/>
  <c r="H69" i="1"/>
  <c r="G69" i="1"/>
  <c r="L69" i="1"/>
  <c r="F69" i="1"/>
  <c r="I69" i="1"/>
  <c r="C71" i="1" l="1"/>
  <c r="L70" i="1"/>
  <c r="B70" i="1"/>
  <c r="F70" i="1"/>
  <c r="I70" i="1"/>
  <c r="E70" i="1"/>
  <c r="H70" i="1"/>
  <c r="G70" i="1"/>
  <c r="K71" i="1" l="1"/>
  <c r="D71" i="1"/>
  <c r="F71" i="1"/>
  <c r="G71" i="1"/>
  <c r="H71" i="1"/>
  <c r="J71" i="1"/>
  <c r="C72" i="1"/>
  <c r="I71" i="1"/>
  <c r="L71" i="1"/>
  <c r="B71" i="1"/>
  <c r="E71" i="1"/>
  <c r="K72" i="1" l="1"/>
  <c r="B72" i="1"/>
  <c r="E72" i="1"/>
  <c r="L72" i="1"/>
  <c r="C73" i="1"/>
  <c r="H72" i="1"/>
  <c r="J72" i="1"/>
  <c r="F72" i="1"/>
  <c r="D72" i="1"/>
  <c r="G72" i="1"/>
  <c r="I72" i="1"/>
  <c r="K73" i="1" l="1"/>
  <c r="F73" i="1"/>
  <c r="I73" i="1"/>
  <c r="C74" i="1"/>
  <c r="L73" i="1"/>
  <c r="D73" i="1"/>
  <c r="B73" i="1"/>
  <c r="G73" i="1"/>
  <c r="J73" i="1"/>
  <c r="E73" i="1"/>
  <c r="H73" i="1"/>
  <c r="K74" i="1" l="1"/>
  <c r="E74" i="1"/>
  <c r="B74" i="1"/>
  <c r="C75" i="1"/>
  <c r="J74" i="1"/>
  <c r="H74" i="1"/>
  <c r="D74" i="1"/>
  <c r="F74" i="1"/>
  <c r="G74" i="1"/>
  <c r="I74" i="1"/>
  <c r="L74" i="1"/>
  <c r="G75" i="1" l="1"/>
  <c r="H75" i="1"/>
  <c r="J75" i="1"/>
  <c r="K75" i="1"/>
  <c r="D75" i="1"/>
  <c r="F75" i="1"/>
  <c r="B75" i="1"/>
  <c r="E75" i="1"/>
  <c r="C76" i="1"/>
  <c r="I75" i="1"/>
  <c r="L75" i="1"/>
  <c r="G76" i="1" l="1"/>
  <c r="L76" i="1"/>
  <c r="I76" i="1"/>
  <c r="J76" i="1"/>
  <c r="F76" i="1"/>
  <c r="D76" i="1"/>
  <c r="K76" i="1"/>
  <c r="B76" i="1"/>
  <c r="E76" i="1"/>
  <c r="C77" i="1"/>
  <c r="H76" i="1"/>
  <c r="K77" i="1" l="1"/>
  <c r="F77" i="1"/>
  <c r="I77" i="1"/>
  <c r="C78" i="1"/>
  <c r="L77" i="1"/>
  <c r="D77" i="1"/>
  <c r="E77" i="1"/>
  <c r="B77" i="1"/>
  <c r="G77" i="1"/>
  <c r="J77" i="1"/>
  <c r="H77" i="1"/>
  <c r="K78" i="1" l="1"/>
  <c r="E78" i="1"/>
  <c r="B78" i="1"/>
  <c r="C79" i="1"/>
  <c r="J78" i="1"/>
  <c r="H78" i="1"/>
  <c r="D78" i="1"/>
  <c r="F78" i="1"/>
  <c r="G78" i="1"/>
  <c r="I78" i="1"/>
  <c r="L78" i="1"/>
  <c r="C80" i="1" l="1"/>
  <c r="E79" i="1"/>
  <c r="B79" i="1"/>
  <c r="F79" i="1"/>
  <c r="G79" i="1"/>
  <c r="I79" i="1"/>
  <c r="H79" i="1"/>
  <c r="L79" i="1"/>
  <c r="K80" i="1" l="1"/>
  <c r="B80" i="1"/>
  <c r="E80" i="1"/>
  <c r="C81" i="1"/>
  <c r="H80" i="1"/>
  <c r="J80" i="1"/>
  <c r="F80" i="1"/>
  <c r="D80" i="1"/>
  <c r="G80" i="1"/>
  <c r="L80" i="1"/>
  <c r="I80" i="1"/>
  <c r="F81" i="1" l="1"/>
  <c r="C82" i="1"/>
  <c r="L81" i="1"/>
  <c r="D81" i="1"/>
  <c r="B81" i="1"/>
  <c r="E81" i="1"/>
  <c r="G81" i="1"/>
  <c r="J81" i="1"/>
  <c r="H81" i="1"/>
  <c r="K81" i="1"/>
  <c r="I81" i="1"/>
  <c r="K82" i="1" l="1"/>
  <c r="E82" i="1"/>
  <c r="B82" i="1"/>
  <c r="C83" i="1"/>
  <c r="J82" i="1"/>
  <c r="H82" i="1"/>
  <c r="D82" i="1"/>
  <c r="F82" i="1"/>
  <c r="G82" i="1"/>
  <c r="I82" i="1"/>
  <c r="L82" i="1"/>
  <c r="K83" i="1" l="1"/>
  <c r="D83" i="1"/>
  <c r="F83" i="1"/>
  <c r="C84" i="1"/>
  <c r="I83" i="1"/>
  <c r="L83" i="1"/>
  <c r="B83" i="1"/>
  <c r="E83" i="1"/>
  <c r="G83" i="1"/>
  <c r="H83" i="1"/>
  <c r="J83" i="1"/>
  <c r="K84" i="1" l="1"/>
  <c r="B84" i="1"/>
  <c r="E84" i="1"/>
  <c r="C85" i="1"/>
  <c r="H84" i="1"/>
  <c r="J84" i="1"/>
  <c r="F84" i="1"/>
  <c r="D84" i="1"/>
  <c r="I84" i="1"/>
  <c r="G84" i="1"/>
  <c r="L84" i="1"/>
  <c r="G85" i="1" l="1"/>
  <c r="J85" i="1"/>
  <c r="H85" i="1"/>
  <c r="K85" i="1"/>
  <c r="F85" i="1"/>
  <c r="I85" i="1"/>
  <c r="C86" i="1"/>
  <c r="L85" i="1"/>
  <c r="D85" i="1"/>
  <c r="E85" i="1"/>
  <c r="B85" i="1"/>
  <c r="K86" i="1" l="1"/>
  <c r="E86" i="1"/>
  <c r="B86" i="1"/>
  <c r="C87" i="1"/>
  <c r="J86" i="1"/>
  <c r="H86" i="1"/>
  <c r="D86" i="1"/>
  <c r="F86" i="1"/>
  <c r="G86" i="1"/>
  <c r="I86" i="1"/>
  <c r="L86" i="1"/>
  <c r="K87" i="1" l="1"/>
  <c r="D87" i="1"/>
  <c r="F87" i="1"/>
  <c r="B87" i="1"/>
  <c r="C88" i="1"/>
  <c r="I87" i="1"/>
  <c r="L87" i="1"/>
  <c r="G87" i="1"/>
  <c r="J87" i="1"/>
  <c r="E87" i="1"/>
  <c r="H87" i="1"/>
  <c r="K88" i="1" l="1"/>
  <c r="B88" i="1"/>
  <c r="C89" i="1" s="1"/>
  <c r="E88" i="1"/>
  <c r="H88" i="1"/>
  <c r="J88" i="1"/>
  <c r="I88" i="1"/>
  <c r="F88" i="1"/>
  <c r="D88" i="1"/>
  <c r="G88" i="1"/>
  <c r="L88" i="1"/>
  <c r="C90" i="1" l="1"/>
  <c r="B89" i="1"/>
  <c r="E89" i="1"/>
  <c r="H89" i="1"/>
  <c r="F89" i="1"/>
  <c r="I89" i="1"/>
  <c r="G89" i="1"/>
  <c r="L89" i="1"/>
  <c r="K90" i="1" l="1"/>
  <c r="E90" i="1"/>
  <c r="B90" i="1"/>
  <c r="J90" i="1"/>
  <c r="H90" i="1"/>
  <c r="C91" i="1"/>
  <c r="D90" i="1"/>
  <c r="F90" i="1"/>
  <c r="G90" i="1"/>
  <c r="I90" i="1"/>
  <c r="L90" i="1"/>
  <c r="K91" i="1" l="1"/>
  <c r="D91" i="1"/>
  <c r="F91" i="1"/>
  <c r="I91" i="1"/>
  <c r="L91" i="1"/>
  <c r="B91" i="1"/>
  <c r="C92" i="1" s="1"/>
  <c r="E91" i="1"/>
  <c r="G91" i="1"/>
  <c r="H91" i="1"/>
  <c r="J91" i="1"/>
  <c r="C93" i="1" l="1"/>
  <c r="H92" i="1"/>
  <c r="F92" i="1"/>
  <c r="I92" i="1"/>
  <c r="L92" i="1"/>
  <c r="E92" i="1"/>
  <c r="G92" i="1"/>
  <c r="J89" i="1" s="1"/>
  <c r="B92" i="1"/>
  <c r="I93" i="1" l="1"/>
  <c r="G93" i="1"/>
  <c r="L93" i="1"/>
  <c r="F93" i="1"/>
  <c r="K93" i="1"/>
  <c r="D93" i="1"/>
  <c r="C94" i="1"/>
  <c r="J93" i="1"/>
  <c r="E93" i="1"/>
  <c r="B93" i="1"/>
  <c r="H93" i="1"/>
  <c r="I94" i="1" l="1"/>
  <c r="K94" i="1"/>
  <c r="L94" i="1"/>
  <c r="B94" i="1"/>
  <c r="C95" i="1"/>
  <c r="D94" i="1"/>
  <c r="F94" i="1"/>
  <c r="H94" i="1"/>
  <c r="G94" i="1"/>
  <c r="J94" i="1"/>
  <c r="E94" i="1"/>
  <c r="E95" i="1" l="1"/>
  <c r="C96" i="1"/>
  <c r="L95" i="1"/>
  <c r="I95" i="1"/>
  <c r="B95" i="1"/>
  <c r="F95" i="1"/>
  <c r="G95" i="1"/>
  <c r="J95" i="1"/>
  <c r="H95" i="1"/>
  <c r="K95" i="1"/>
  <c r="D95" i="1"/>
  <c r="I96" i="1" l="1"/>
  <c r="D96" i="1"/>
  <c r="B96" i="1"/>
  <c r="G96" i="1"/>
  <c r="L96" i="1"/>
  <c r="J96" i="1"/>
  <c r="K96" i="1"/>
  <c r="F96" i="1"/>
  <c r="E96" i="1"/>
  <c r="C97" i="1"/>
  <c r="H96" i="1"/>
  <c r="I97" i="1" l="1"/>
  <c r="F97" i="1"/>
  <c r="D97" i="1"/>
  <c r="G97" i="1"/>
  <c r="H97" i="1"/>
  <c r="L97" i="1"/>
  <c r="K97" i="1"/>
  <c r="B97" i="1"/>
  <c r="E97" i="1"/>
  <c r="J97" i="1"/>
  <c r="C98" i="1"/>
  <c r="G98" i="1" l="1"/>
  <c r="L98" i="1"/>
  <c r="I98" i="1"/>
  <c r="K98" i="1"/>
  <c r="B98" i="1"/>
  <c r="E98" i="1"/>
  <c r="H98" i="1"/>
  <c r="J98" i="1"/>
  <c r="C99" i="1"/>
  <c r="F98" i="1"/>
  <c r="D98" i="1"/>
  <c r="K99" i="1" l="1"/>
  <c r="F99" i="1"/>
  <c r="I99" i="1"/>
  <c r="C100" i="1"/>
  <c r="L99" i="1"/>
  <c r="D99" i="1"/>
  <c r="E99" i="1"/>
  <c r="B99" i="1"/>
  <c r="G99" i="1"/>
  <c r="J99" i="1"/>
  <c r="H99" i="1"/>
  <c r="C101" i="1" l="1"/>
  <c r="J100" i="1"/>
  <c r="H100" i="1"/>
  <c r="D100" i="1"/>
  <c r="F100" i="1"/>
  <c r="K100" i="1"/>
  <c r="E100" i="1"/>
  <c r="B100" i="1"/>
  <c r="G100" i="1"/>
  <c r="I100" i="1"/>
  <c r="L100" i="1"/>
  <c r="K101" i="1" l="1"/>
  <c r="D101" i="1"/>
  <c r="F101" i="1"/>
  <c r="C102" i="1"/>
  <c r="L101" i="1"/>
  <c r="I101" i="1"/>
  <c r="B101" i="1"/>
  <c r="E101" i="1"/>
  <c r="G101" i="1"/>
  <c r="H101" i="1"/>
  <c r="J101" i="1"/>
  <c r="K102" i="1" l="1"/>
  <c r="E102" i="1"/>
  <c r="C103" i="1"/>
  <c r="H102" i="1"/>
  <c r="J102" i="1"/>
  <c r="F102" i="1"/>
  <c r="D102" i="1"/>
  <c r="G102" i="1"/>
  <c r="L102" i="1"/>
  <c r="I102" i="1"/>
  <c r="B102" i="1"/>
  <c r="K103" i="1" l="1"/>
  <c r="F103" i="1"/>
  <c r="I103" i="1"/>
  <c r="C104" i="1"/>
  <c r="L103" i="1"/>
  <c r="D103" i="1"/>
  <c r="E103" i="1"/>
  <c r="B103" i="1"/>
  <c r="G103" i="1"/>
  <c r="J103" i="1"/>
  <c r="H103" i="1"/>
  <c r="K104" i="1" l="1"/>
  <c r="E104" i="1"/>
  <c r="B104" i="1"/>
  <c r="C105" i="1"/>
  <c r="J104" i="1"/>
  <c r="H104" i="1"/>
  <c r="D104" i="1"/>
  <c r="F104" i="1"/>
  <c r="I104" i="1"/>
  <c r="G104" i="1"/>
  <c r="L104" i="1"/>
  <c r="K105" i="1" l="1"/>
  <c r="D105" i="1"/>
  <c r="F105" i="1"/>
  <c r="C106" i="1"/>
  <c r="I105" i="1"/>
  <c r="L105" i="1"/>
  <c r="B105" i="1"/>
  <c r="E105" i="1"/>
  <c r="G105" i="1"/>
  <c r="H105" i="1"/>
  <c r="J105" i="1"/>
  <c r="K106" i="1" l="1"/>
  <c r="B106" i="1"/>
  <c r="E106" i="1"/>
  <c r="C107" i="1"/>
  <c r="H106" i="1"/>
  <c r="J106" i="1"/>
  <c r="F106" i="1"/>
  <c r="D106" i="1"/>
  <c r="G106" i="1"/>
  <c r="L106" i="1"/>
  <c r="I106" i="1"/>
  <c r="K107" i="1" l="1"/>
  <c r="F107" i="1"/>
  <c r="I107" i="1"/>
  <c r="C108" i="1"/>
  <c r="L107" i="1"/>
  <c r="D107" i="1"/>
  <c r="E107" i="1"/>
  <c r="B107" i="1"/>
  <c r="G107" i="1"/>
  <c r="J107" i="1"/>
  <c r="H107" i="1"/>
  <c r="H108" i="1" l="1"/>
  <c r="F108" i="1"/>
  <c r="C109" i="1"/>
  <c r="J108" i="1"/>
  <c r="E108" i="1"/>
  <c r="L108" i="1"/>
  <c r="G108" i="1"/>
  <c r="K108" i="1"/>
  <c r="D108" i="1"/>
  <c r="I108" i="1"/>
  <c r="B108" i="1"/>
  <c r="H109" i="1" l="1"/>
  <c r="B109" i="1"/>
  <c r="C110" i="1"/>
  <c r="L109" i="1"/>
  <c r="F109" i="1"/>
  <c r="G109" i="1"/>
  <c r="E109" i="1"/>
  <c r="J109" i="1"/>
  <c r="D109" i="1"/>
  <c r="I109" i="1"/>
  <c r="K109" i="1"/>
  <c r="H110" i="1" l="1"/>
  <c r="B110" i="1"/>
  <c r="C111" i="1"/>
  <c r="L110" i="1"/>
  <c r="F110" i="1"/>
  <c r="G110" i="1"/>
  <c r="E110" i="1"/>
  <c r="J110" i="1"/>
  <c r="D110" i="1"/>
  <c r="I110" i="1"/>
  <c r="K110" i="1"/>
  <c r="H111" i="1" l="1"/>
  <c r="B111" i="1"/>
  <c r="C112" i="1"/>
  <c r="L111" i="1"/>
  <c r="F111" i="1"/>
  <c r="G111" i="1"/>
  <c r="E111" i="1"/>
  <c r="J111" i="1"/>
  <c r="I111" i="1"/>
  <c r="D111" i="1"/>
  <c r="K111" i="1"/>
  <c r="H112" i="1" l="1"/>
  <c r="B112" i="1"/>
  <c r="C113" i="1"/>
  <c r="L112" i="1"/>
  <c r="F112" i="1"/>
  <c r="G112" i="1"/>
  <c r="E112" i="1"/>
  <c r="J112" i="1"/>
  <c r="D112" i="1"/>
  <c r="I112" i="1"/>
  <c r="K112" i="1"/>
  <c r="H113" i="1" l="1"/>
  <c r="B113" i="1"/>
  <c r="C114" i="1"/>
  <c r="F113" i="1"/>
  <c r="G113" i="1"/>
  <c r="E113" i="1"/>
  <c r="L113" i="1"/>
  <c r="J113" i="1"/>
  <c r="D113" i="1"/>
  <c r="I113" i="1"/>
  <c r="K113" i="1"/>
  <c r="H114" i="1" l="1"/>
  <c r="B114" i="1"/>
  <c r="C115" i="1"/>
  <c r="E114" i="1"/>
  <c r="L114" i="1"/>
  <c r="F114" i="1"/>
  <c r="G114" i="1"/>
  <c r="D114" i="1"/>
  <c r="I114" i="1"/>
  <c r="K114" i="1"/>
  <c r="J114" i="1"/>
  <c r="H115" i="1" l="1"/>
  <c r="B115" i="1"/>
  <c r="C116" i="1"/>
  <c r="L115" i="1"/>
  <c r="G115" i="1"/>
  <c r="E115" i="1"/>
  <c r="F115" i="1"/>
  <c r="J115" i="1"/>
  <c r="D115" i="1"/>
  <c r="I115" i="1"/>
  <c r="K115" i="1"/>
  <c r="H116" i="1" l="1"/>
  <c r="B116" i="1"/>
  <c r="C117" i="1"/>
  <c r="L116" i="1"/>
  <c r="F116" i="1"/>
  <c r="G116" i="1"/>
  <c r="E116" i="1"/>
  <c r="J116" i="1"/>
  <c r="D116" i="1"/>
  <c r="I116" i="1"/>
  <c r="K116" i="1"/>
  <c r="H117" i="1" l="1"/>
  <c r="B117" i="1"/>
  <c r="C118" i="1"/>
  <c r="L117" i="1"/>
  <c r="F117" i="1"/>
  <c r="G117" i="1"/>
  <c r="E117" i="1"/>
  <c r="J117" i="1"/>
  <c r="D117" i="1"/>
  <c r="I117" i="1"/>
  <c r="K117" i="1"/>
  <c r="H118" i="1" l="1"/>
  <c r="B118" i="1"/>
  <c r="C119" i="1"/>
  <c r="G118" i="1"/>
  <c r="L118" i="1"/>
  <c r="F118" i="1"/>
  <c r="E118" i="1"/>
  <c r="J118" i="1"/>
  <c r="D118" i="1"/>
  <c r="I118" i="1"/>
  <c r="K118" i="1"/>
  <c r="L119" i="1" l="1"/>
  <c r="C120" i="1"/>
  <c r="E119" i="1"/>
  <c r="B119" i="1"/>
  <c r="I119" i="1"/>
  <c r="F119" i="1"/>
  <c r="H119" i="1"/>
  <c r="G119" i="1"/>
  <c r="H120" i="1" l="1"/>
  <c r="J120" i="1"/>
  <c r="L120" i="1"/>
  <c r="K120" i="1"/>
  <c r="I120" i="1"/>
  <c r="B120" i="1"/>
  <c r="C121" i="1" s="1"/>
  <c r="E120" i="1"/>
  <c r="D120" i="1"/>
  <c r="F120" i="1"/>
  <c r="G120" i="1"/>
  <c r="L121" i="1" l="1"/>
  <c r="C122" i="1"/>
  <c r="B121" i="1"/>
  <c r="I121" i="1"/>
  <c r="F121" i="1"/>
  <c r="E121" i="1"/>
  <c r="H121" i="1"/>
  <c r="G121" i="1"/>
  <c r="K119" i="1"/>
  <c r="H122" i="1" l="1"/>
  <c r="J122" i="1"/>
  <c r="C123" i="1"/>
  <c r="D122" i="1"/>
  <c r="F122" i="1"/>
  <c r="G122" i="1"/>
  <c r="L122" i="1"/>
  <c r="K122" i="1"/>
  <c r="I122" i="1"/>
  <c r="B122" i="1"/>
  <c r="E122" i="1"/>
  <c r="L123" i="1" l="1"/>
  <c r="C124" i="1"/>
  <c r="B123" i="1"/>
  <c r="I123" i="1"/>
  <c r="F123" i="1"/>
  <c r="E123" i="1"/>
  <c r="G123" i="1"/>
  <c r="H123" i="1"/>
  <c r="K121" i="1"/>
  <c r="H124" i="1" l="1"/>
  <c r="J124" i="1"/>
  <c r="C125" i="1"/>
  <c r="K124" i="1"/>
  <c r="D124" i="1"/>
  <c r="F124" i="1"/>
  <c r="G124" i="1"/>
  <c r="L124" i="1"/>
  <c r="I124" i="1"/>
  <c r="B124" i="1"/>
  <c r="E124" i="1"/>
  <c r="B125" i="1" l="1"/>
  <c r="C126" i="1"/>
  <c r="L125" i="1"/>
  <c r="D125" i="1"/>
  <c r="F125" i="1"/>
  <c r="I125" i="1"/>
  <c r="G125" i="1"/>
  <c r="H125" i="1"/>
  <c r="J125" i="1"/>
  <c r="K125" i="1"/>
  <c r="E125" i="1"/>
  <c r="H126" i="1" l="1"/>
  <c r="E126" i="1"/>
  <c r="L126" i="1"/>
  <c r="G126" i="1"/>
  <c r="B126" i="1"/>
  <c r="C127" i="1"/>
  <c r="F126" i="1"/>
  <c r="K123" i="1" s="1"/>
  <c r="I126" i="1"/>
  <c r="L127" i="1" l="1"/>
  <c r="G127" i="1"/>
  <c r="E127" i="1"/>
  <c r="D127" i="1"/>
  <c r="F127" i="1"/>
  <c r="I127" i="1"/>
  <c r="B127" i="1"/>
  <c r="C128" i="1"/>
  <c r="H127" i="1"/>
  <c r="J127" i="1"/>
  <c r="K127" i="1"/>
  <c r="H128" i="1" l="1"/>
  <c r="J128" i="1"/>
  <c r="L128" i="1"/>
  <c r="K128" i="1"/>
  <c r="I128" i="1"/>
  <c r="D128" i="1"/>
  <c r="F128" i="1"/>
  <c r="G128" i="1"/>
  <c r="B128" i="1"/>
  <c r="C129" i="1" s="1"/>
  <c r="E128" i="1"/>
  <c r="B129" i="1" l="1"/>
  <c r="I129" i="1"/>
  <c r="F129" i="1"/>
  <c r="K126" i="1" s="1"/>
  <c r="E129" i="1"/>
  <c r="H129" i="1"/>
  <c r="G129" i="1"/>
  <c r="L129" i="1"/>
  <c r="C130" i="1"/>
  <c r="B130" i="1" l="1"/>
  <c r="G130" i="1"/>
  <c r="C131" i="1"/>
  <c r="H130" i="1"/>
  <c r="F130" i="1"/>
  <c r="I130" i="1"/>
  <c r="E130" i="1"/>
  <c r="L130" i="1"/>
  <c r="B131" i="1" l="1"/>
  <c r="I131" i="1"/>
  <c r="G131" i="1"/>
  <c r="L131" i="1"/>
  <c r="J131" i="1"/>
  <c r="E131" i="1"/>
  <c r="H131" i="1"/>
  <c r="D131" i="1"/>
  <c r="K131" i="1"/>
  <c r="F131" i="1"/>
  <c r="C132" i="1"/>
  <c r="H132" i="1" l="1"/>
  <c r="E132" i="1"/>
  <c r="B132" i="1"/>
  <c r="D132" i="1"/>
  <c r="K132" i="1"/>
  <c r="F132" i="1"/>
  <c r="I132" i="1"/>
  <c r="G132" i="1"/>
  <c r="J132" i="1"/>
  <c r="C133" i="1"/>
  <c r="L132" i="1"/>
  <c r="F133" i="1" l="1"/>
  <c r="I133" i="1"/>
  <c r="G133" i="1"/>
  <c r="K130" i="1" s="1"/>
  <c r="C134" i="1"/>
  <c r="L133" i="1"/>
  <c r="E133" i="1"/>
  <c r="B133" i="1"/>
  <c r="H133" i="1"/>
  <c r="B134" i="1" l="1"/>
  <c r="C135" i="1" s="1"/>
  <c r="K134" i="1"/>
  <c r="I134" i="1"/>
  <c r="F134" i="1"/>
  <c r="G134" i="1"/>
  <c r="J134" i="1"/>
  <c r="L134" i="1"/>
  <c r="D134" i="1"/>
  <c r="E134" i="1"/>
  <c r="H134" i="1"/>
  <c r="B135" i="1" l="1"/>
  <c r="E135" i="1"/>
  <c r="F135" i="1"/>
  <c r="G135" i="1"/>
  <c r="J130" i="1" s="1"/>
  <c r="D130" i="1" s="1"/>
  <c r="I135" i="1"/>
  <c r="L135" i="1"/>
  <c r="C136" i="1"/>
  <c r="H135" i="1"/>
  <c r="J133" i="1" l="1"/>
  <c r="J136" i="1"/>
  <c r="C137" i="1"/>
  <c r="L136" i="1"/>
  <c r="H136" i="1"/>
  <c r="E136" i="1"/>
  <c r="B136" i="1"/>
  <c r="D136" i="1"/>
  <c r="K136" i="1"/>
  <c r="F136" i="1"/>
  <c r="I136" i="1"/>
  <c r="G136" i="1"/>
  <c r="F137" i="1" l="1"/>
  <c r="H137" i="1"/>
  <c r="E137" i="1"/>
  <c r="J137" i="1"/>
  <c r="D137" i="1"/>
  <c r="K137" i="1"/>
  <c r="G137" i="1"/>
  <c r="I137" i="1"/>
  <c r="B137" i="1"/>
  <c r="L137" i="1"/>
  <c r="C138" i="1"/>
  <c r="E138" i="1" l="1"/>
  <c r="H138" i="1"/>
  <c r="B138" i="1"/>
  <c r="K138" i="1"/>
  <c r="I138" i="1"/>
  <c r="F138" i="1"/>
  <c r="G138" i="1"/>
  <c r="C139" i="1"/>
  <c r="J138" i="1"/>
  <c r="L138" i="1"/>
  <c r="D138" i="1"/>
  <c r="D139" i="1" l="1"/>
  <c r="K139" i="1"/>
  <c r="B139" i="1"/>
  <c r="I139" i="1"/>
  <c r="G139" i="1"/>
  <c r="F139" i="1"/>
  <c r="C140" i="1"/>
  <c r="L139" i="1"/>
  <c r="J139" i="1"/>
  <c r="E139" i="1"/>
  <c r="H139" i="1"/>
  <c r="B140" i="1" l="1"/>
  <c r="C141" i="1"/>
  <c r="L140" i="1"/>
  <c r="F140" i="1"/>
  <c r="E140" i="1"/>
  <c r="H140" i="1"/>
  <c r="G140" i="1"/>
  <c r="I140" i="1"/>
  <c r="G141" i="1" l="1"/>
  <c r="I141" i="1"/>
  <c r="B141" i="1"/>
  <c r="L141" i="1"/>
  <c r="C142" i="1"/>
  <c r="F141" i="1"/>
  <c r="H141" i="1"/>
  <c r="E141" i="1"/>
  <c r="D141" i="1"/>
  <c r="J141" i="1"/>
  <c r="K141" i="1"/>
  <c r="K135" i="1"/>
  <c r="F142" i="1" l="1"/>
  <c r="G142" i="1"/>
  <c r="C143" i="1"/>
  <c r="J142" i="1"/>
  <c r="L142" i="1"/>
  <c r="D142" i="1"/>
  <c r="E142" i="1"/>
  <c r="H142" i="1"/>
  <c r="B142" i="1"/>
  <c r="K142" i="1"/>
  <c r="I142" i="1"/>
  <c r="C144" i="1" l="1"/>
  <c r="H143" i="1"/>
  <c r="B143" i="1"/>
  <c r="E143" i="1"/>
  <c r="F143" i="1"/>
  <c r="G143" i="1"/>
  <c r="I143" i="1"/>
  <c r="L143" i="1"/>
  <c r="J135" i="1"/>
  <c r="D135" i="1" s="1"/>
  <c r="J140" i="1"/>
  <c r="F144" i="1" l="1"/>
  <c r="E144" i="1"/>
  <c r="H144" i="1"/>
  <c r="G144" i="1"/>
  <c r="I144" i="1"/>
  <c r="L144" i="1"/>
  <c r="B144" i="1"/>
  <c r="C145" i="1"/>
  <c r="G145" i="1" l="1"/>
  <c r="I145" i="1"/>
  <c r="D145" i="1"/>
  <c r="B145" i="1"/>
  <c r="L145" i="1"/>
  <c r="C146" i="1"/>
  <c r="F145" i="1"/>
  <c r="H145" i="1"/>
  <c r="E145" i="1"/>
  <c r="J145" i="1"/>
  <c r="K145" i="1"/>
  <c r="E146" i="1" l="1"/>
  <c r="H146" i="1"/>
  <c r="B146" i="1"/>
  <c r="K146" i="1"/>
  <c r="I146" i="1"/>
  <c r="J146" i="1"/>
  <c r="L146" i="1"/>
  <c r="F146" i="1"/>
  <c r="G146" i="1"/>
  <c r="C147" i="1"/>
  <c r="D146" i="1"/>
  <c r="D147" i="1" l="1"/>
  <c r="K147" i="1"/>
  <c r="B147" i="1"/>
  <c r="I147" i="1"/>
  <c r="G147" i="1"/>
  <c r="F147" i="1"/>
  <c r="C148" i="1"/>
  <c r="L147" i="1"/>
  <c r="J147" i="1"/>
  <c r="E147" i="1"/>
  <c r="H147" i="1"/>
  <c r="B148" i="1" l="1"/>
  <c r="D148" i="1"/>
  <c r="C149" i="1"/>
  <c r="F148" i="1"/>
  <c r="I148" i="1"/>
  <c r="G148" i="1"/>
  <c r="J148" i="1"/>
  <c r="E148" i="1"/>
  <c r="L148" i="1"/>
  <c r="H148" i="1"/>
  <c r="K148" i="1"/>
  <c r="B149" i="1" l="1"/>
  <c r="K149" i="1"/>
  <c r="L149" i="1"/>
  <c r="F149" i="1"/>
  <c r="C150" i="1"/>
  <c r="E149" i="1"/>
  <c r="J149" i="1"/>
  <c r="D149" i="1"/>
  <c r="I149" i="1"/>
  <c r="G149" i="1"/>
  <c r="H149" i="1"/>
  <c r="E150" i="1" l="1"/>
  <c r="G150" i="1"/>
  <c r="I150" i="1"/>
  <c r="C151" i="1"/>
  <c r="B150" i="1"/>
  <c r="H150" i="1"/>
  <c r="F150" i="1"/>
  <c r="L150" i="1"/>
  <c r="I151" i="1" l="1"/>
  <c r="G151" i="1"/>
  <c r="H151" i="1"/>
  <c r="B151" i="1"/>
  <c r="K151" i="1"/>
  <c r="L151" i="1"/>
  <c r="F151" i="1"/>
  <c r="C152" i="1"/>
  <c r="E151" i="1"/>
  <c r="J151" i="1"/>
  <c r="D151" i="1"/>
  <c r="I152" i="1" l="1"/>
  <c r="G152" i="1"/>
  <c r="H152" i="1"/>
  <c r="B152" i="1"/>
  <c r="K152" i="1"/>
  <c r="L152" i="1"/>
  <c r="F152" i="1"/>
  <c r="C153" i="1"/>
  <c r="E152" i="1"/>
  <c r="J152" i="1"/>
  <c r="D152" i="1"/>
  <c r="I153" i="1" l="1"/>
  <c r="C154" i="1"/>
  <c r="B153" i="1"/>
  <c r="H153" i="1"/>
  <c r="L153" i="1"/>
  <c r="F153" i="1"/>
  <c r="K150" i="1" s="1"/>
  <c r="E153" i="1"/>
  <c r="G153" i="1"/>
  <c r="I154" i="1" l="1"/>
  <c r="G154" i="1"/>
  <c r="H154" i="1"/>
  <c r="B154" i="1"/>
  <c r="K154" i="1"/>
  <c r="L154" i="1"/>
  <c r="F154" i="1"/>
  <c r="C155" i="1"/>
  <c r="E154" i="1"/>
  <c r="J154" i="1"/>
  <c r="D154" i="1"/>
  <c r="I155" i="1" l="1"/>
  <c r="G155" i="1"/>
  <c r="H155" i="1"/>
  <c r="B155" i="1"/>
  <c r="K155" i="1"/>
  <c r="L155" i="1"/>
  <c r="F155" i="1"/>
  <c r="C156" i="1"/>
  <c r="E155" i="1"/>
  <c r="J155" i="1"/>
  <c r="D155" i="1"/>
  <c r="E156" i="1" l="1"/>
  <c r="J156" i="1"/>
  <c r="D156" i="1"/>
  <c r="F156" i="1"/>
  <c r="C157" i="1"/>
  <c r="I156" i="1"/>
  <c r="G156" i="1"/>
  <c r="H156" i="1"/>
  <c r="K156" i="1"/>
  <c r="B156" i="1"/>
  <c r="L156" i="1"/>
  <c r="I157" i="1" l="1"/>
  <c r="G157" i="1"/>
  <c r="H157" i="1"/>
  <c r="B157" i="1"/>
  <c r="K157" i="1"/>
  <c r="L157" i="1"/>
  <c r="F157" i="1"/>
  <c r="C158" i="1"/>
  <c r="E157" i="1"/>
  <c r="J157" i="1"/>
  <c r="D157" i="1"/>
  <c r="E158" i="1" l="1"/>
  <c r="J158" i="1"/>
  <c r="D158" i="1"/>
  <c r="I158" i="1"/>
  <c r="G158" i="1"/>
  <c r="H158" i="1"/>
  <c r="B158" i="1"/>
  <c r="K158" i="1"/>
  <c r="L158" i="1"/>
  <c r="F158" i="1"/>
  <c r="C159" i="1"/>
  <c r="E159" i="1" l="1"/>
  <c r="G159" i="1"/>
  <c r="I159" i="1"/>
  <c r="C160" i="1"/>
  <c r="B159" i="1"/>
  <c r="H159" i="1"/>
  <c r="F159" i="1"/>
  <c r="L159" i="1"/>
  <c r="I160" i="1" l="1"/>
  <c r="G160" i="1"/>
  <c r="H160" i="1"/>
  <c r="J160" i="1"/>
  <c r="B160" i="1"/>
  <c r="K160" i="1"/>
  <c r="L160" i="1"/>
  <c r="E160" i="1"/>
  <c r="D160" i="1"/>
  <c r="F160" i="1"/>
  <c r="C161" i="1"/>
  <c r="B161" i="1" l="1"/>
  <c r="L161" i="1"/>
  <c r="C162" i="1"/>
  <c r="F161" i="1"/>
  <c r="E161" i="1"/>
  <c r="I161" i="1"/>
  <c r="G161" i="1"/>
  <c r="H161" i="1"/>
  <c r="F162" i="1" l="1"/>
  <c r="L162" i="1"/>
  <c r="J162" i="1"/>
  <c r="H162" i="1"/>
  <c r="E162" i="1"/>
  <c r="K162" i="1"/>
  <c r="G162" i="1"/>
  <c r="I162" i="1"/>
  <c r="B162" i="1"/>
  <c r="C163" i="1" s="1"/>
  <c r="D162" i="1"/>
  <c r="B163" i="1" l="1"/>
  <c r="L163" i="1"/>
  <c r="C164" i="1"/>
  <c r="F163" i="1"/>
  <c r="E163" i="1"/>
  <c r="I163" i="1"/>
  <c r="G163" i="1"/>
  <c r="H163" i="1"/>
  <c r="B164" i="1" l="1"/>
  <c r="K164" i="1"/>
  <c r="D164" i="1"/>
  <c r="G164" i="1"/>
  <c r="I164" i="1"/>
  <c r="F164" i="1"/>
  <c r="C165" i="1"/>
  <c r="L164" i="1"/>
  <c r="J164" i="1"/>
  <c r="H164" i="1"/>
  <c r="E164" i="1"/>
  <c r="G165" i="1" l="1"/>
  <c r="L165" i="1"/>
  <c r="B165" i="1"/>
  <c r="C166" i="1" s="1"/>
  <c r="K165" i="1"/>
  <c r="E165" i="1"/>
  <c r="J165" i="1"/>
  <c r="I165" i="1"/>
  <c r="F165" i="1"/>
  <c r="H165" i="1"/>
  <c r="D165" i="1"/>
  <c r="B166" i="1" l="1"/>
  <c r="H166" i="1"/>
  <c r="F166" i="1"/>
  <c r="I166" i="1"/>
  <c r="G166" i="1"/>
  <c r="L166" i="1"/>
  <c r="C167" i="1"/>
  <c r="E166" i="1"/>
  <c r="J167" i="1" l="1"/>
  <c r="D167" i="1"/>
  <c r="I167" i="1"/>
  <c r="C168" i="1"/>
  <c r="G167" i="1"/>
  <c r="L167" i="1"/>
  <c r="B167" i="1"/>
  <c r="K167" i="1"/>
  <c r="E167" i="1"/>
  <c r="F167" i="1"/>
  <c r="H167" i="1"/>
  <c r="B168" i="1" l="1"/>
  <c r="K168" i="1"/>
  <c r="D168" i="1"/>
  <c r="G168" i="1"/>
  <c r="I168" i="1"/>
  <c r="F168" i="1"/>
  <c r="C169" i="1"/>
  <c r="L168" i="1"/>
  <c r="J168" i="1"/>
  <c r="H168" i="1"/>
  <c r="E168" i="1"/>
  <c r="G169" i="1" l="1"/>
  <c r="H169" i="1"/>
  <c r="C170" i="1"/>
  <c r="F169" i="1"/>
  <c r="E169" i="1"/>
  <c r="I169" i="1"/>
  <c r="B169" i="1"/>
  <c r="L169" i="1"/>
  <c r="B170" i="1" l="1"/>
  <c r="K170" i="1"/>
  <c r="D170" i="1"/>
  <c r="G170" i="1"/>
  <c r="I170" i="1"/>
  <c r="F170" i="1"/>
  <c r="C171" i="1"/>
  <c r="L170" i="1"/>
  <c r="J170" i="1"/>
  <c r="H170" i="1"/>
  <c r="E170" i="1"/>
  <c r="B171" i="1" l="1"/>
  <c r="L171" i="1"/>
  <c r="E171" i="1"/>
  <c r="I171" i="1"/>
  <c r="F171" i="1"/>
  <c r="K169" i="1" s="1"/>
  <c r="G171" i="1"/>
  <c r="H171" i="1"/>
  <c r="C172" i="1"/>
  <c r="G172" i="1" l="1"/>
  <c r="I172" i="1"/>
  <c r="B172" i="1"/>
  <c r="K172" i="1"/>
  <c r="D172" i="1"/>
  <c r="E172" i="1"/>
  <c r="F172" i="1"/>
  <c r="C173" i="1"/>
  <c r="L172" i="1"/>
  <c r="J172" i="1"/>
  <c r="H172" i="1"/>
  <c r="B173" i="1" l="1"/>
  <c r="K173" i="1"/>
  <c r="E173" i="1"/>
  <c r="G173" i="1"/>
  <c r="L173" i="1"/>
  <c r="F173" i="1"/>
  <c r="C174" i="1"/>
  <c r="H173" i="1"/>
  <c r="J173" i="1"/>
  <c r="D173" i="1"/>
  <c r="I173" i="1"/>
  <c r="B174" i="1" l="1"/>
  <c r="H174" i="1"/>
  <c r="C175" i="1"/>
  <c r="E174" i="1"/>
  <c r="F174" i="1"/>
  <c r="I174" i="1"/>
  <c r="G174" i="1"/>
  <c r="L174" i="1"/>
  <c r="B175" i="1" l="1"/>
  <c r="K175" i="1"/>
  <c r="E175" i="1"/>
  <c r="F175" i="1"/>
  <c r="C176" i="1"/>
  <c r="D175" i="1"/>
  <c r="G175" i="1"/>
  <c r="L175" i="1"/>
  <c r="H175" i="1"/>
  <c r="J175" i="1"/>
  <c r="I175" i="1"/>
  <c r="K171" i="1"/>
  <c r="F176" i="1" l="1"/>
  <c r="L176" i="1"/>
  <c r="H176" i="1"/>
  <c r="G176" i="1"/>
  <c r="I176" i="1"/>
  <c r="J176" i="1"/>
  <c r="E176" i="1"/>
  <c r="B176" i="1"/>
  <c r="C177" i="1" s="1"/>
  <c r="K176" i="1"/>
  <c r="D176" i="1"/>
  <c r="C178" i="1" l="1"/>
  <c r="I177" i="1"/>
  <c r="B177" i="1"/>
  <c r="L177" i="1"/>
  <c r="F177" i="1"/>
  <c r="J174" i="1" s="1"/>
  <c r="E177" i="1"/>
  <c r="G177" i="1"/>
  <c r="H177" i="1"/>
  <c r="J169" i="1"/>
  <c r="D169" i="1" s="1"/>
  <c r="F178" i="1" l="1"/>
  <c r="I178" i="1"/>
  <c r="G178" i="1"/>
  <c r="L178" i="1"/>
  <c r="C179" i="1"/>
  <c r="E178" i="1"/>
  <c r="B178" i="1"/>
  <c r="H178" i="1"/>
  <c r="J179" i="1" l="1"/>
  <c r="D179" i="1"/>
  <c r="I179" i="1"/>
  <c r="L179" i="1"/>
  <c r="B179" i="1"/>
  <c r="E179" i="1"/>
  <c r="G179" i="1"/>
  <c r="K179" i="1"/>
  <c r="F179" i="1"/>
  <c r="C180" i="1"/>
  <c r="H179" i="1"/>
  <c r="C181" i="1" l="1"/>
  <c r="E180" i="1"/>
  <c r="G180" i="1"/>
  <c r="B180" i="1"/>
  <c r="H180" i="1"/>
  <c r="F180" i="1"/>
  <c r="K178" i="1" s="1"/>
  <c r="I180" i="1"/>
  <c r="L180" i="1"/>
  <c r="G181" i="1" l="1"/>
  <c r="L181" i="1"/>
  <c r="J181" i="1"/>
  <c r="I181" i="1"/>
  <c r="B181" i="1"/>
  <c r="K181" i="1"/>
  <c r="E181" i="1"/>
  <c r="F181" i="1"/>
  <c r="C182" i="1"/>
  <c r="H181" i="1"/>
  <c r="D181" i="1"/>
  <c r="B182" i="1" l="1"/>
  <c r="K182" i="1"/>
  <c r="D182" i="1"/>
  <c r="F182" i="1"/>
  <c r="C183" i="1"/>
  <c r="L182" i="1"/>
  <c r="I182" i="1"/>
  <c r="J182" i="1"/>
  <c r="H182" i="1"/>
  <c r="E182" i="1"/>
  <c r="G182" i="1"/>
  <c r="B183" i="1" l="1"/>
  <c r="L183" i="1"/>
  <c r="I183" i="1"/>
  <c r="F183" i="1"/>
  <c r="E183" i="1"/>
  <c r="G183" i="1"/>
  <c r="H183" i="1"/>
  <c r="C184" i="1"/>
  <c r="G184" i="1" l="1"/>
  <c r="I184" i="1"/>
  <c r="B184" i="1"/>
  <c r="K184" i="1"/>
  <c r="D184" i="1"/>
  <c r="F184" i="1"/>
  <c r="C185" i="1"/>
  <c r="L184" i="1"/>
  <c r="J184" i="1"/>
  <c r="H184" i="1"/>
  <c r="E184" i="1"/>
  <c r="F185" i="1" l="1"/>
  <c r="C186" i="1"/>
  <c r="H185" i="1"/>
  <c r="G185" i="1"/>
  <c r="L185" i="1"/>
  <c r="B185" i="1"/>
  <c r="K185" i="1"/>
  <c r="E185" i="1"/>
  <c r="J185" i="1"/>
  <c r="D185" i="1"/>
  <c r="I185" i="1"/>
  <c r="J186" i="1" l="1"/>
  <c r="H186" i="1"/>
  <c r="E186" i="1"/>
  <c r="G186" i="1"/>
  <c r="I186" i="1"/>
  <c r="B186" i="1"/>
  <c r="K186" i="1"/>
  <c r="D186" i="1"/>
  <c r="F186" i="1"/>
  <c r="C187" i="1"/>
  <c r="L186" i="1"/>
  <c r="G187" i="1" l="1"/>
  <c r="I187" i="1"/>
  <c r="L187" i="1"/>
  <c r="K187" i="1"/>
  <c r="H187" i="1"/>
  <c r="E187" i="1"/>
  <c r="C188" i="1"/>
  <c r="J187" i="1"/>
  <c r="B187" i="1"/>
  <c r="D187" i="1"/>
  <c r="F187" i="1"/>
  <c r="G188" i="1" l="1"/>
  <c r="H188" i="1"/>
  <c r="J188" i="1"/>
  <c r="D188" i="1"/>
  <c r="F188" i="1"/>
  <c r="C189" i="1"/>
  <c r="I188" i="1"/>
  <c r="L188" i="1"/>
  <c r="B188" i="1"/>
  <c r="E188" i="1"/>
  <c r="K188" i="1"/>
  <c r="D189" i="1" l="1"/>
  <c r="H189" i="1"/>
  <c r="G189" i="1"/>
  <c r="B189" i="1"/>
  <c r="I189" i="1"/>
  <c r="F189" i="1"/>
  <c r="E189" i="1"/>
  <c r="K189" i="1"/>
  <c r="L189" i="1"/>
  <c r="J189" i="1"/>
  <c r="C190" i="1"/>
  <c r="K190" i="1" l="1"/>
  <c r="L190" i="1"/>
  <c r="F190" i="1"/>
  <c r="C191" i="1"/>
  <c r="E190" i="1"/>
  <c r="J190" i="1"/>
  <c r="I190" i="1"/>
  <c r="D190" i="1"/>
  <c r="G190" i="1"/>
  <c r="H190" i="1"/>
  <c r="B190" i="1"/>
  <c r="I191" i="1" l="1"/>
  <c r="H191" i="1"/>
  <c r="B191" i="1"/>
  <c r="C192" i="1" s="1"/>
  <c r="L191" i="1"/>
  <c r="F191" i="1"/>
  <c r="G191" i="1"/>
  <c r="E191" i="1"/>
  <c r="C193" i="1" l="1"/>
  <c r="I192" i="1"/>
  <c r="H192" i="1"/>
  <c r="B192" i="1"/>
  <c r="L192" i="1"/>
  <c r="F192" i="1"/>
  <c r="G192" i="1"/>
  <c r="E192" i="1"/>
  <c r="K193" i="1" l="1"/>
  <c r="L193" i="1"/>
  <c r="F193" i="1"/>
  <c r="D193" i="1"/>
  <c r="I193" i="1"/>
  <c r="C194" i="1"/>
  <c r="E193" i="1"/>
  <c r="J193" i="1"/>
  <c r="G193" i="1"/>
  <c r="H193" i="1"/>
  <c r="B193" i="1"/>
  <c r="K194" i="1" l="1"/>
  <c r="L194" i="1"/>
  <c r="F194" i="1"/>
  <c r="C195" i="1"/>
  <c r="E194" i="1"/>
  <c r="J194" i="1"/>
  <c r="D194" i="1"/>
  <c r="I194" i="1"/>
  <c r="G194" i="1"/>
  <c r="H194" i="1"/>
  <c r="B194" i="1"/>
  <c r="K195" i="1" l="1"/>
  <c r="L195" i="1"/>
  <c r="F195" i="1"/>
  <c r="C196" i="1"/>
  <c r="E195" i="1"/>
  <c r="J195" i="1"/>
  <c r="D195" i="1"/>
  <c r="I195" i="1"/>
  <c r="G195" i="1"/>
  <c r="H195" i="1"/>
  <c r="B195" i="1"/>
  <c r="K196" i="1" l="1"/>
  <c r="L196" i="1"/>
  <c r="F196" i="1"/>
  <c r="C197" i="1"/>
  <c r="E196" i="1"/>
  <c r="J196" i="1"/>
  <c r="D196" i="1"/>
  <c r="I196" i="1"/>
  <c r="G196" i="1"/>
  <c r="H196" i="1"/>
  <c r="B196" i="1"/>
  <c r="H197" i="1" l="1"/>
  <c r="K197" i="1"/>
  <c r="L197" i="1"/>
  <c r="F197" i="1"/>
  <c r="C198" i="1"/>
  <c r="E197" i="1"/>
  <c r="J197" i="1"/>
  <c r="G197" i="1"/>
  <c r="B197" i="1"/>
  <c r="D197" i="1"/>
  <c r="I197" i="1"/>
  <c r="G198" i="1" l="1"/>
  <c r="H198" i="1"/>
  <c r="B198" i="1"/>
  <c r="K198" i="1"/>
  <c r="L198" i="1"/>
  <c r="F198" i="1"/>
  <c r="J198" i="1"/>
  <c r="C199" i="1"/>
  <c r="E198" i="1"/>
  <c r="D198" i="1"/>
  <c r="I198" i="1"/>
  <c r="K199" i="1" l="1"/>
  <c r="L199" i="1"/>
  <c r="F199" i="1"/>
  <c r="E199" i="1"/>
  <c r="J199" i="1"/>
  <c r="G199" i="1"/>
  <c r="B199" i="1"/>
  <c r="C200" i="1"/>
  <c r="D199" i="1"/>
  <c r="I199" i="1"/>
  <c r="H199" i="1"/>
  <c r="K200" i="1" l="1"/>
  <c r="L200" i="1"/>
  <c r="F200" i="1"/>
  <c r="C201" i="1"/>
  <c r="E200" i="1"/>
  <c r="J200" i="1"/>
  <c r="D200" i="1"/>
  <c r="I200" i="1"/>
  <c r="G200" i="1"/>
  <c r="H200" i="1"/>
  <c r="B200" i="1"/>
  <c r="K201" i="1" l="1"/>
  <c r="E201" i="1"/>
  <c r="J201" i="1"/>
  <c r="D201" i="1"/>
  <c r="I201" i="1"/>
  <c r="H201" i="1"/>
  <c r="B201" i="1"/>
  <c r="C202" i="1" s="1"/>
  <c r="G201" i="1"/>
  <c r="L201" i="1"/>
  <c r="F201" i="1"/>
  <c r="I202" i="1" l="1"/>
  <c r="F202" i="1"/>
  <c r="E202" i="1"/>
  <c r="H202" i="1"/>
  <c r="B202" i="1"/>
  <c r="C203" i="1" s="1"/>
  <c r="L202" i="1"/>
  <c r="G202" i="1"/>
  <c r="C204" i="1" l="1"/>
  <c r="I203" i="1"/>
  <c r="H203" i="1"/>
  <c r="B203" i="1"/>
  <c r="L203" i="1"/>
  <c r="F203" i="1"/>
  <c r="G203" i="1"/>
  <c r="E203" i="1"/>
  <c r="K204" i="1" l="1"/>
  <c r="L204" i="1"/>
  <c r="F204" i="1"/>
  <c r="E204" i="1"/>
  <c r="J204" i="1"/>
  <c r="C205" i="1"/>
  <c r="D204" i="1"/>
  <c r="I204" i="1"/>
  <c r="G204" i="1"/>
  <c r="H204" i="1"/>
  <c r="B204" i="1"/>
  <c r="K205" i="1" l="1"/>
  <c r="L205" i="1"/>
  <c r="F205" i="1"/>
  <c r="G205" i="1"/>
  <c r="H205" i="1"/>
  <c r="B205" i="1"/>
  <c r="C206" i="1"/>
  <c r="E205" i="1"/>
  <c r="J205" i="1"/>
  <c r="D205" i="1"/>
  <c r="I205" i="1"/>
  <c r="K206" i="1" l="1"/>
  <c r="L206" i="1"/>
  <c r="F206" i="1"/>
  <c r="E206" i="1"/>
  <c r="J206" i="1"/>
  <c r="C207" i="1"/>
  <c r="D206" i="1"/>
  <c r="I206" i="1"/>
  <c r="G206" i="1"/>
  <c r="H206" i="1"/>
  <c r="B206" i="1"/>
  <c r="C208" i="1" l="1"/>
  <c r="E207" i="1"/>
  <c r="J207" i="1"/>
  <c r="D207" i="1"/>
  <c r="I207" i="1"/>
  <c r="G207" i="1"/>
  <c r="H207" i="1"/>
  <c r="B207" i="1"/>
  <c r="K207" i="1"/>
  <c r="L207" i="1"/>
  <c r="F207" i="1"/>
  <c r="G208" i="1" l="1"/>
  <c r="H208" i="1"/>
  <c r="B208" i="1"/>
  <c r="K208" i="1"/>
  <c r="L208" i="1"/>
  <c r="F208" i="1"/>
  <c r="E208" i="1"/>
  <c r="C209" i="1"/>
  <c r="J208" i="1"/>
  <c r="D208" i="1"/>
  <c r="I208" i="1"/>
  <c r="G209" i="1" l="1"/>
  <c r="H209" i="1"/>
  <c r="B209" i="1"/>
  <c r="K209" i="1"/>
  <c r="L209" i="1"/>
  <c r="F209" i="1"/>
  <c r="C210" i="1"/>
  <c r="E209" i="1"/>
  <c r="J209" i="1"/>
  <c r="D209" i="1"/>
  <c r="I209" i="1"/>
  <c r="K210" i="1" l="1"/>
  <c r="L210" i="1"/>
  <c r="F210" i="1"/>
  <c r="E210" i="1"/>
  <c r="C211" i="1"/>
  <c r="J210" i="1"/>
  <c r="D210" i="1"/>
  <c r="I210" i="1"/>
  <c r="G210" i="1"/>
  <c r="H210" i="1"/>
  <c r="B210" i="1"/>
  <c r="K211" i="1" l="1"/>
  <c r="L211" i="1"/>
  <c r="F211" i="1"/>
  <c r="E211" i="1"/>
  <c r="J211" i="1"/>
  <c r="D211" i="1"/>
  <c r="I211" i="1"/>
  <c r="G211" i="1"/>
  <c r="H211" i="1"/>
  <c r="B211" i="1"/>
  <c r="C212" i="1" s="1"/>
  <c r="C213" i="1" l="1"/>
  <c r="I212" i="1"/>
  <c r="H212" i="1"/>
  <c r="B212" i="1"/>
  <c r="F212" i="1"/>
  <c r="L212" i="1"/>
  <c r="G212" i="1"/>
  <c r="E212" i="1"/>
  <c r="K213" i="1" l="1"/>
  <c r="L213" i="1"/>
  <c r="F213" i="1"/>
  <c r="C214" i="1"/>
  <c r="E213" i="1"/>
  <c r="J213" i="1"/>
  <c r="D213" i="1"/>
  <c r="I213" i="1"/>
  <c r="G213" i="1"/>
  <c r="H213" i="1"/>
  <c r="B213" i="1"/>
  <c r="K214" i="1" l="1"/>
  <c r="L214" i="1"/>
  <c r="F214" i="1"/>
  <c r="E214" i="1"/>
  <c r="C215" i="1"/>
  <c r="I214" i="1"/>
  <c r="D214" i="1"/>
  <c r="G214" i="1"/>
  <c r="H214" i="1"/>
  <c r="B214" i="1"/>
  <c r="J214" i="1"/>
  <c r="K215" i="1" l="1"/>
  <c r="L215" i="1"/>
  <c r="F215" i="1"/>
  <c r="C216" i="1"/>
  <c r="E215" i="1"/>
  <c r="J215" i="1"/>
  <c r="D215" i="1"/>
  <c r="I215" i="1"/>
  <c r="G215" i="1"/>
  <c r="H215" i="1"/>
  <c r="B215" i="1"/>
  <c r="K216" i="1" l="1"/>
  <c r="L216" i="1"/>
  <c r="F216" i="1"/>
  <c r="C217" i="1"/>
  <c r="J216" i="1"/>
  <c r="E216" i="1"/>
  <c r="D216" i="1"/>
  <c r="I216" i="1"/>
  <c r="G216" i="1"/>
  <c r="H216" i="1"/>
  <c r="B216" i="1"/>
  <c r="K217" i="1" l="1"/>
  <c r="B217" i="1"/>
  <c r="C218" i="1" s="1"/>
  <c r="I217" i="1"/>
  <c r="D217" i="1"/>
  <c r="J217" i="1"/>
  <c r="H217" i="1"/>
  <c r="E217" i="1"/>
  <c r="G217" i="1"/>
  <c r="L217" i="1"/>
  <c r="F217" i="1"/>
  <c r="G218" i="1" l="1"/>
  <c r="K212" i="1" s="1"/>
  <c r="F218" i="1"/>
  <c r="C219" i="1"/>
  <c r="I218" i="1"/>
  <c r="H218" i="1"/>
  <c r="B218" i="1"/>
  <c r="L218" i="1"/>
  <c r="E218" i="1"/>
  <c r="K219" i="1" l="1"/>
  <c r="L219" i="1"/>
  <c r="F219" i="1"/>
  <c r="C220" i="1"/>
  <c r="B219" i="1"/>
  <c r="I219" i="1"/>
  <c r="D219" i="1"/>
  <c r="J219" i="1"/>
  <c r="G219" i="1"/>
  <c r="H219" i="1"/>
  <c r="E219" i="1"/>
  <c r="G220" i="1" l="1"/>
  <c r="H220" i="1"/>
  <c r="B220" i="1"/>
  <c r="K220" i="1"/>
  <c r="L220" i="1"/>
  <c r="J220" i="1"/>
  <c r="C221" i="1"/>
  <c r="F220" i="1"/>
  <c r="E220" i="1"/>
  <c r="D220" i="1"/>
  <c r="I220" i="1"/>
  <c r="K221" i="1" l="1"/>
  <c r="L221" i="1"/>
  <c r="F221" i="1"/>
  <c r="C222" i="1"/>
  <c r="B221" i="1"/>
  <c r="I221" i="1"/>
  <c r="D221" i="1"/>
  <c r="J221" i="1"/>
  <c r="G221" i="1"/>
  <c r="H221" i="1"/>
  <c r="E221" i="1"/>
  <c r="G222" i="1" l="1"/>
  <c r="H222" i="1"/>
  <c r="B222" i="1"/>
  <c r="D222" i="1"/>
  <c r="I222" i="1"/>
  <c r="K222" i="1"/>
  <c r="L222" i="1"/>
  <c r="J222" i="1"/>
  <c r="C223" i="1"/>
  <c r="F222" i="1"/>
  <c r="E222" i="1"/>
  <c r="C224" i="1" l="1"/>
  <c r="B223" i="1"/>
  <c r="I223" i="1"/>
  <c r="F223" i="1"/>
  <c r="D223" i="1"/>
  <c r="J223" i="1"/>
  <c r="G223" i="1"/>
  <c r="H223" i="1"/>
  <c r="E223" i="1"/>
  <c r="K223" i="1"/>
  <c r="L223" i="1"/>
  <c r="G224" i="1" l="1"/>
  <c r="H224" i="1"/>
  <c r="B224" i="1"/>
  <c r="K224" i="1"/>
  <c r="L224" i="1"/>
  <c r="J224" i="1"/>
  <c r="D224" i="1"/>
  <c r="I224" i="1"/>
  <c r="C225" i="1"/>
  <c r="F224" i="1"/>
  <c r="E224" i="1"/>
  <c r="K225" i="1" l="1"/>
  <c r="B225" i="1"/>
  <c r="C226" i="1" s="1"/>
  <c r="I225" i="1"/>
  <c r="J225" i="1"/>
  <c r="G225" i="1"/>
  <c r="L225" i="1"/>
  <c r="D225" i="1"/>
  <c r="F225" i="1"/>
  <c r="H225" i="1"/>
  <c r="E225" i="1"/>
  <c r="C227" i="1" l="1"/>
  <c r="I226" i="1"/>
  <c r="H226" i="1"/>
  <c r="B226" i="1"/>
  <c r="L226" i="1"/>
  <c r="E226" i="1"/>
  <c r="G226" i="1"/>
  <c r="F226" i="1"/>
  <c r="K218" i="1"/>
  <c r="K227" i="1" l="1"/>
  <c r="L227" i="1"/>
  <c r="F227" i="1"/>
  <c r="D227" i="1"/>
  <c r="B227" i="1"/>
  <c r="C228" i="1" s="1"/>
  <c r="I227" i="1"/>
  <c r="J227" i="1"/>
  <c r="G227" i="1"/>
  <c r="H227" i="1"/>
  <c r="E227" i="1"/>
  <c r="G228" i="1" l="1"/>
  <c r="F228" i="1"/>
  <c r="C229" i="1"/>
  <c r="I228" i="1"/>
  <c r="L228" i="1"/>
  <c r="H228" i="1"/>
  <c r="B228" i="1"/>
  <c r="E228" i="1"/>
  <c r="K226" i="1"/>
  <c r="K229" i="1" l="1"/>
  <c r="B229" i="1"/>
  <c r="C230" i="1" s="1"/>
  <c r="I229" i="1"/>
  <c r="L229" i="1"/>
  <c r="D229" i="1"/>
  <c r="J229" i="1"/>
  <c r="H229" i="1"/>
  <c r="E229" i="1"/>
  <c r="G229" i="1"/>
  <c r="F229" i="1"/>
  <c r="G230" i="1" l="1"/>
  <c r="F230" i="1"/>
  <c r="L230" i="1"/>
  <c r="C231" i="1"/>
  <c r="I230" i="1"/>
  <c r="E230" i="1"/>
  <c r="H230" i="1"/>
  <c r="B230" i="1"/>
  <c r="J228" i="1"/>
  <c r="C232" i="1" l="1"/>
  <c r="B231" i="1"/>
  <c r="I231" i="1"/>
  <c r="D231" i="1"/>
  <c r="J231" i="1"/>
  <c r="G231" i="1"/>
  <c r="H231" i="1"/>
  <c r="E231" i="1"/>
  <c r="K231" i="1"/>
  <c r="L231" i="1"/>
  <c r="F231" i="1"/>
  <c r="K232" i="1" l="1"/>
  <c r="L232" i="1"/>
  <c r="J232" i="1"/>
  <c r="I232" i="1"/>
  <c r="C233" i="1"/>
  <c r="F232" i="1"/>
  <c r="E232" i="1"/>
  <c r="D232" i="1"/>
  <c r="G232" i="1"/>
  <c r="H232" i="1"/>
  <c r="B232" i="1"/>
  <c r="G233" i="1" l="1"/>
  <c r="H233" i="1"/>
  <c r="E233" i="1"/>
  <c r="K233" i="1"/>
  <c r="F233" i="1"/>
  <c r="D233" i="1"/>
  <c r="J233" i="1"/>
  <c r="L233" i="1"/>
  <c r="C234" i="1"/>
  <c r="B233" i="1"/>
  <c r="I233" i="1"/>
  <c r="K234" i="1" l="1"/>
  <c r="L234" i="1"/>
  <c r="J234" i="1"/>
  <c r="C235" i="1"/>
  <c r="F234" i="1"/>
  <c r="E234" i="1"/>
  <c r="G234" i="1"/>
  <c r="B234" i="1"/>
  <c r="H234" i="1"/>
  <c r="D234" i="1"/>
  <c r="I234" i="1"/>
  <c r="K235" i="1" l="1"/>
  <c r="L235" i="1"/>
  <c r="F235" i="1"/>
  <c r="E235" i="1"/>
  <c r="C236" i="1"/>
  <c r="B235" i="1"/>
  <c r="I235" i="1"/>
  <c r="D235" i="1"/>
  <c r="J235" i="1"/>
  <c r="G235" i="1"/>
  <c r="H235" i="1"/>
  <c r="D236" i="1" l="1"/>
  <c r="I236" i="1"/>
  <c r="L236" i="1"/>
  <c r="G236" i="1"/>
  <c r="H236" i="1"/>
  <c r="B236" i="1"/>
  <c r="K236" i="1"/>
  <c r="J236" i="1"/>
  <c r="C237" i="1"/>
  <c r="F236" i="1"/>
  <c r="E236" i="1"/>
  <c r="K237" i="1" l="1"/>
  <c r="L237" i="1"/>
  <c r="F237" i="1"/>
  <c r="C238" i="1"/>
  <c r="B237" i="1"/>
  <c r="I237" i="1"/>
  <c r="G237" i="1"/>
  <c r="H237" i="1"/>
  <c r="D237" i="1"/>
  <c r="J237" i="1"/>
  <c r="E237" i="1"/>
  <c r="K238" i="1" l="1"/>
  <c r="L238" i="1"/>
  <c r="J238" i="1"/>
  <c r="G238" i="1"/>
  <c r="H238" i="1"/>
  <c r="B238" i="1"/>
  <c r="C239" i="1"/>
  <c r="F238" i="1"/>
  <c r="E238" i="1"/>
  <c r="D238" i="1"/>
  <c r="I238" i="1"/>
  <c r="K239" i="1" l="1"/>
  <c r="L239" i="1"/>
  <c r="F239" i="1"/>
  <c r="G239" i="1"/>
  <c r="H239" i="1"/>
  <c r="C240" i="1"/>
  <c r="B239" i="1"/>
  <c r="I239" i="1"/>
  <c r="E239" i="1"/>
  <c r="D239" i="1"/>
  <c r="J239" i="1"/>
  <c r="K240" i="1" l="1"/>
  <c r="L240" i="1"/>
  <c r="J240" i="1"/>
  <c r="B240" i="1"/>
  <c r="C241" i="1"/>
  <c r="F240" i="1"/>
  <c r="E240" i="1"/>
  <c r="G240" i="1"/>
  <c r="H240" i="1"/>
  <c r="D240" i="1"/>
  <c r="I240" i="1"/>
  <c r="K241" i="1" l="1"/>
  <c r="L241" i="1"/>
  <c r="F241" i="1"/>
  <c r="G241" i="1"/>
  <c r="H241" i="1"/>
  <c r="E241" i="1"/>
  <c r="C242" i="1"/>
  <c r="B241" i="1"/>
  <c r="I241" i="1"/>
  <c r="D241" i="1"/>
  <c r="J241" i="1"/>
  <c r="C243" i="1" l="1"/>
  <c r="F242" i="1"/>
  <c r="E242" i="1"/>
  <c r="B242" i="1"/>
  <c r="K242" i="1"/>
  <c r="J242" i="1"/>
  <c r="D242" i="1"/>
  <c r="I242" i="1"/>
  <c r="G242" i="1"/>
  <c r="H242" i="1"/>
  <c r="L242" i="1"/>
  <c r="K243" i="1" l="1"/>
  <c r="L243" i="1"/>
  <c r="F243" i="1"/>
  <c r="H243" i="1"/>
  <c r="C244" i="1"/>
  <c r="B243" i="1"/>
  <c r="I243" i="1"/>
  <c r="D243" i="1"/>
  <c r="J243" i="1"/>
  <c r="G243" i="1"/>
  <c r="E243" i="1"/>
  <c r="K244" i="1" l="1"/>
  <c r="L244" i="1"/>
  <c r="J244" i="1"/>
  <c r="G244" i="1"/>
  <c r="B244" i="1"/>
  <c r="C245" i="1"/>
  <c r="F244" i="1"/>
  <c r="E244" i="1"/>
  <c r="D244" i="1"/>
  <c r="I244" i="1"/>
  <c r="H244" i="1"/>
  <c r="K245" i="1" l="1"/>
  <c r="L245" i="1"/>
  <c r="F245" i="1"/>
  <c r="E245" i="1"/>
  <c r="C246" i="1"/>
  <c r="B245" i="1"/>
  <c r="I245" i="1"/>
  <c r="G245" i="1"/>
  <c r="H245" i="1"/>
  <c r="D245" i="1"/>
  <c r="J245" i="1"/>
  <c r="K246" i="1" l="1"/>
  <c r="L246" i="1"/>
  <c r="J246" i="1"/>
  <c r="G246" i="1"/>
  <c r="B246" i="1"/>
  <c r="C247" i="1"/>
  <c r="F246" i="1"/>
  <c r="E246" i="1"/>
  <c r="I246" i="1"/>
  <c r="H246" i="1"/>
  <c r="D246" i="1"/>
  <c r="K247" i="1" l="1"/>
  <c r="L247" i="1"/>
  <c r="F247" i="1"/>
  <c r="C248" i="1"/>
  <c r="B247" i="1"/>
  <c r="I247" i="1"/>
  <c r="G247" i="1"/>
  <c r="E247" i="1"/>
  <c r="D247" i="1"/>
  <c r="J247" i="1"/>
  <c r="H247" i="1"/>
  <c r="K248" i="1" l="1"/>
  <c r="L248" i="1"/>
  <c r="J248" i="1"/>
  <c r="C249" i="1"/>
  <c r="F248" i="1"/>
  <c r="E248" i="1"/>
  <c r="D248" i="1"/>
  <c r="G248" i="1"/>
  <c r="H248" i="1"/>
  <c r="I248" i="1"/>
  <c r="B248" i="1"/>
  <c r="K249" i="1" l="1"/>
  <c r="L249" i="1"/>
  <c r="F249" i="1"/>
  <c r="G249" i="1"/>
  <c r="H249" i="1"/>
  <c r="E249" i="1"/>
  <c r="C250" i="1"/>
  <c r="B249" i="1"/>
  <c r="I249" i="1"/>
  <c r="D249" i="1"/>
  <c r="J249" i="1"/>
  <c r="K250" i="1" l="1"/>
  <c r="L250" i="1"/>
  <c r="J250" i="1"/>
  <c r="D250" i="1"/>
  <c r="I250" i="1"/>
  <c r="H250" i="1"/>
  <c r="C251" i="1"/>
  <c r="F250" i="1"/>
  <c r="E250" i="1"/>
  <c r="G250" i="1"/>
  <c r="B250" i="1"/>
  <c r="K251" i="1" l="1"/>
  <c r="L251" i="1"/>
  <c r="F251" i="1"/>
  <c r="D251" i="1"/>
  <c r="J251" i="1"/>
  <c r="G251" i="1"/>
  <c r="H251" i="1"/>
  <c r="E251" i="1"/>
  <c r="C252" i="1"/>
  <c r="B251" i="1"/>
  <c r="I251" i="1"/>
  <c r="K252" i="1" l="1"/>
  <c r="L252" i="1"/>
  <c r="J252" i="1"/>
  <c r="C253" i="1"/>
  <c r="F252" i="1"/>
  <c r="E252" i="1"/>
  <c r="D252" i="1"/>
  <c r="I252" i="1"/>
  <c r="G252" i="1"/>
  <c r="H252" i="1"/>
  <c r="B252" i="1"/>
  <c r="K253" i="1" l="1"/>
  <c r="L253" i="1"/>
  <c r="F253" i="1"/>
  <c r="C254" i="1"/>
  <c r="B253" i="1"/>
  <c r="I253" i="1"/>
  <c r="D253" i="1"/>
  <c r="J253" i="1"/>
  <c r="G253" i="1"/>
  <c r="H253" i="1"/>
  <c r="E253" i="1"/>
  <c r="K254" i="1" l="1"/>
  <c r="L254" i="1"/>
  <c r="J254" i="1"/>
  <c r="G254" i="1"/>
  <c r="H254" i="1"/>
  <c r="B254" i="1"/>
  <c r="C255" i="1"/>
  <c r="F254" i="1"/>
  <c r="E254" i="1"/>
  <c r="D254" i="1"/>
  <c r="I254" i="1"/>
  <c r="K255" i="1" l="1"/>
  <c r="L255" i="1"/>
  <c r="F255" i="1"/>
  <c r="C256" i="1"/>
  <c r="B255" i="1"/>
  <c r="I255" i="1"/>
  <c r="E255" i="1"/>
  <c r="D255" i="1"/>
  <c r="J255" i="1"/>
  <c r="G255" i="1"/>
  <c r="H255" i="1"/>
  <c r="K256" i="1" l="1"/>
  <c r="L256" i="1"/>
  <c r="J256" i="1"/>
  <c r="C257" i="1"/>
  <c r="F256" i="1"/>
  <c r="E256" i="1"/>
  <c r="D256" i="1"/>
  <c r="I256" i="1"/>
  <c r="G256" i="1"/>
  <c r="H256" i="1"/>
  <c r="B256" i="1"/>
  <c r="K257" i="1" l="1"/>
  <c r="L257" i="1"/>
  <c r="F257" i="1"/>
  <c r="C258" i="1"/>
  <c r="B257" i="1"/>
  <c r="I257" i="1"/>
  <c r="D257" i="1"/>
  <c r="J257" i="1"/>
  <c r="G257" i="1"/>
  <c r="H257" i="1"/>
  <c r="E257" i="1"/>
  <c r="K258" i="1" l="1"/>
  <c r="L258" i="1"/>
  <c r="J258" i="1"/>
  <c r="C259" i="1"/>
  <c r="F258" i="1"/>
  <c r="E258" i="1"/>
  <c r="D258" i="1"/>
  <c r="I258" i="1"/>
  <c r="G258" i="1"/>
  <c r="H258" i="1"/>
  <c r="B258" i="1"/>
  <c r="C260" i="1" l="1"/>
  <c r="E259" i="1"/>
  <c r="H259" i="1"/>
  <c r="F259" i="1"/>
  <c r="L259" i="1"/>
  <c r="I259" i="1"/>
  <c r="G259" i="1"/>
  <c r="B259" i="1"/>
  <c r="K260" i="1" l="1"/>
  <c r="L260" i="1"/>
  <c r="J260" i="1"/>
  <c r="C261" i="1"/>
  <c r="F260" i="1"/>
  <c r="E260" i="1"/>
  <c r="D260" i="1"/>
  <c r="I260" i="1"/>
  <c r="G260" i="1"/>
  <c r="H260" i="1"/>
  <c r="B260" i="1"/>
  <c r="K261" i="1" l="1"/>
  <c r="B261" i="1"/>
  <c r="C262" i="1" s="1"/>
  <c r="I261" i="1"/>
  <c r="D261" i="1"/>
  <c r="J261" i="1"/>
  <c r="H261" i="1"/>
  <c r="E261" i="1"/>
  <c r="G261" i="1"/>
  <c r="L261" i="1"/>
  <c r="F261" i="1"/>
  <c r="C263" i="1" l="1"/>
  <c r="I262" i="1"/>
  <c r="H262" i="1"/>
  <c r="B262" i="1"/>
  <c r="L262" i="1"/>
  <c r="E262" i="1"/>
  <c r="G262" i="1"/>
  <c r="F262" i="1"/>
  <c r="K259" i="1" s="1"/>
  <c r="G263" i="1" l="1"/>
  <c r="L263" i="1"/>
  <c r="F263" i="1"/>
  <c r="K263" i="1"/>
  <c r="B263" i="1"/>
  <c r="C264" i="1" s="1"/>
  <c r="I263" i="1"/>
  <c r="D263" i="1"/>
  <c r="J263" i="1"/>
  <c r="H263" i="1"/>
  <c r="E263" i="1"/>
  <c r="C265" i="1" l="1"/>
  <c r="I264" i="1"/>
  <c r="H264" i="1"/>
  <c r="B264" i="1"/>
  <c r="G264" i="1"/>
  <c r="F264" i="1"/>
  <c r="K262" i="1" s="1"/>
  <c r="L264" i="1"/>
  <c r="E264" i="1"/>
  <c r="G265" i="1" l="1"/>
  <c r="H265" i="1"/>
  <c r="E265" i="1"/>
  <c r="K265" i="1"/>
  <c r="L265" i="1"/>
  <c r="F265" i="1"/>
  <c r="D265" i="1"/>
  <c r="J265" i="1"/>
  <c r="C266" i="1"/>
  <c r="B265" i="1"/>
  <c r="I265" i="1"/>
  <c r="C267" i="1" l="1"/>
  <c r="I266" i="1"/>
  <c r="H266" i="1"/>
  <c r="B266" i="1"/>
  <c r="L266" i="1"/>
  <c r="E266" i="1"/>
  <c r="G266" i="1"/>
  <c r="F266" i="1"/>
  <c r="K264" i="1" s="1"/>
  <c r="K267" i="1" l="1"/>
  <c r="L267" i="1"/>
  <c r="F267" i="1"/>
  <c r="C268" i="1"/>
  <c r="B267" i="1"/>
  <c r="I267" i="1"/>
  <c r="D267" i="1"/>
  <c r="J267" i="1"/>
  <c r="G267" i="1"/>
  <c r="H267" i="1"/>
  <c r="E267" i="1"/>
  <c r="G268" i="1" l="1"/>
  <c r="H268" i="1"/>
  <c r="B268" i="1"/>
  <c r="K268" i="1"/>
  <c r="L268" i="1"/>
  <c r="J268" i="1"/>
  <c r="D268" i="1"/>
  <c r="I268" i="1"/>
  <c r="C269" i="1"/>
  <c r="F268" i="1"/>
  <c r="E268" i="1"/>
  <c r="B269" i="1" l="1"/>
  <c r="C270" i="1" s="1"/>
  <c r="D269" i="1"/>
  <c r="J269" i="1"/>
  <c r="G269" i="1"/>
  <c r="H269" i="1"/>
  <c r="E269" i="1"/>
  <c r="K269" i="1"/>
  <c r="L269" i="1"/>
  <c r="F269" i="1"/>
  <c r="I269" i="1"/>
  <c r="L270" i="1" l="1"/>
  <c r="E270" i="1"/>
  <c r="G270" i="1"/>
  <c r="F270" i="1"/>
  <c r="C271" i="1"/>
  <c r="I270" i="1"/>
  <c r="H270" i="1"/>
  <c r="B270" i="1"/>
  <c r="C272" i="1" l="1"/>
  <c r="B271" i="1"/>
  <c r="I271" i="1"/>
  <c r="D271" i="1"/>
  <c r="J271" i="1"/>
  <c r="G271" i="1"/>
  <c r="H271" i="1"/>
  <c r="E271" i="1"/>
  <c r="K271" i="1"/>
  <c r="L271" i="1"/>
  <c r="F271" i="1"/>
  <c r="D272" i="1" l="1"/>
  <c r="I272" i="1"/>
  <c r="G272" i="1"/>
  <c r="H272" i="1"/>
  <c r="B272" i="1"/>
  <c r="K272" i="1"/>
  <c r="L272" i="1"/>
  <c r="J272" i="1"/>
  <c r="C273" i="1"/>
  <c r="F272" i="1"/>
  <c r="E272" i="1"/>
  <c r="K273" i="1" l="1"/>
  <c r="B273" i="1"/>
  <c r="C274" i="1" s="1"/>
  <c r="I273" i="1"/>
  <c r="D273" i="1"/>
  <c r="J273" i="1"/>
  <c r="H273" i="1"/>
  <c r="E273" i="1"/>
  <c r="G273" i="1"/>
  <c r="L273" i="1"/>
  <c r="F273" i="1"/>
  <c r="C275" i="1" l="1"/>
  <c r="I274" i="1"/>
  <c r="H274" i="1"/>
  <c r="B274" i="1"/>
  <c r="L274" i="1"/>
  <c r="E274" i="1"/>
  <c r="G274" i="1"/>
  <c r="F274" i="1"/>
  <c r="K270" i="1" s="1"/>
  <c r="K275" i="1" l="1"/>
  <c r="B275" i="1"/>
  <c r="C276" i="1" s="1"/>
  <c r="I275" i="1"/>
  <c r="D275" i="1"/>
  <c r="J275" i="1"/>
  <c r="H275" i="1"/>
  <c r="E275" i="1"/>
  <c r="G275" i="1"/>
  <c r="L275" i="1"/>
  <c r="F275" i="1"/>
  <c r="G276" i="1" l="1"/>
  <c r="F276" i="1"/>
  <c r="K274" i="1" s="1"/>
  <c r="C277" i="1"/>
  <c r="I276" i="1"/>
  <c r="H276" i="1"/>
  <c r="B276" i="1"/>
  <c r="L276" i="1"/>
  <c r="E276" i="1"/>
  <c r="H277" i="1" l="1"/>
  <c r="E277" i="1"/>
  <c r="K277" i="1"/>
  <c r="L277" i="1"/>
  <c r="J277" i="1"/>
  <c r="G277" i="1"/>
  <c r="B277" i="1"/>
  <c r="C278" i="1"/>
  <c r="D277" i="1"/>
  <c r="I277" i="1"/>
  <c r="F277" i="1"/>
  <c r="H278" i="1" l="1"/>
  <c r="I278" i="1"/>
  <c r="F278" i="1"/>
  <c r="L278" i="1"/>
  <c r="E278" i="1"/>
  <c r="K278" i="1"/>
  <c r="B278" i="1"/>
  <c r="J278" i="1"/>
  <c r="D278" i="1"/>
  <c r="G278" i="1"/>
  <c r="C279" i="1"/>
  <c r="L279" i="1" l="1"/>
  <c r="G279" i="1"/>
  <c r="J279" i="1"/>
  <c r="F279" i="1"/>
  <c r="I279" i="1"/>
  <c r="D279" i="1"/>
  <c r="K279" i="1"/>
  <c r="H279" i="1"/>
  <c r="B279" i="1"/>
  <c r="C280" i="1" s="1"/>
  <c r="E279" i="1"/>
  <c r="H280" i="1" l="1"/>
  <c r="F280" i="1"/>
  <c r="L280" i="1"/>
  <c r="B280" i="1"/>
  <c r="C281" i="1"/>
  <c r="I280" i="1"/>
  <c r="E280" i="1"/>
  <c r="G280" i="1"/>
  <c r="L281" i="1" l="1"/>
  <c r="B281" i="1"/>
  <c r="C282" i="1" s="1"/>
  <c r="I281" i="1"/>
  <c r="F281" i="1"/>
  <c r="D281" i="1"/>
  <c r="E281" i="1"/>
  <c r="K281" i="1"/>
  <c r="H281" i="1"/>
  <c r="J281" i="1"/>
  <c r="G281" i="1"/>
  <c r="H282" i="1" l="1"/>
  <c r="I282" i="1"/>
  <c r="L282" i="1"/>
  <c r="E282" i="1"/>
  <c r="B282" i="1"/>
  <c r="C283" i="1"/>
  <c r="G282" i="1"/>
  <c r="F282" i="1"/>
  <c r="K280" i="1" s="1"/>
  <c r="H283" i="1" l="1"/>
  <c r="B283" i="1"/>
  <c r="E283" i="1"/>
  <c r="C284" i="1"/>
  <c r="L283" i="1"/>
  <c r="G283" i="1"/>
  <c r="J283" i="1"/>
  <c r="F283" i="1"/>
  <c r="I283" i="1"/>
  <c r="K283" i="1"/>
  <c r="D283" i="1"/>
  <c r="H284" i="1" l="1"/>
  <c r="C285" i="1"/>
  <c r="G284" i="1"/>
  <c r="L284" i="1"/>
  <c r="F284" i="1"/>
  <c r="I284" i="1"/>
  <c r="E284" i="1"/>
  <c r="K284" i="1"/>
  <c r="D284" i="1"/>
  <c r="J284" i="1"/>
  <c r="B284" i="1"/>
  <c r="K285" i="1" l="1"/>
  <c r="L285" i="1"/>
  <c r="J285" i="1"/>
  <c r="C286" i="1"/>
  <c r="E285" i="1"/>
  <c r="B285" i="1"/>
  <c r="D285" i="1"/>
  <c r="I285" i="1"/>
  <c r="G285" i="1"/>
  <c r="H285" i="1"/>
  <c r="F285" i="1"/>
  <c r="G286" i="1" l="1"/>
  <c r="L286" i="1"/>
  <c r="J286" i="1"/>
  <c r="E286" i="1"/>
  <c r="K286" i="1"/>
  <c r="B286" i="1"/>
  <c r="C287" i="1" s="1"/>
  <c r="D286" i="1"/>
  <c r="I286" i="1"/>
  <c r="H286" i="1"/>
  <c r="F286" i="1"/>
  <c r="C288" i="1" l="1"/>
  <c r="I287" i="1"/>
  <c r="H287" i="1"/>
  <c r="F287" i="1"/>
  <c r="L287" i="1"/>
  <c r="B287" i="1"/>
  <c r="G287" i="1"/>
  <c r="E287" i="1"/>
  <c r="H288" i="1" l="1"/>
  <c r="F288" i="1"/>
  <c r="G288" i="1"/>
  <c r="L288" i="1"/>
  <c r="J288" i="1"/>
  <c r="K288" i="1"/>
  <c r="E288" i="1"/>
  <c r="B288" i="1"/>
  <c r="C289" i="1" s="1"/>
  <c r="D288" i="1"/>
  <c r="I288" i="1"/>
  <c r="C290" i="1" l="1"/>
  <c r="I289" i="1"/>
  <c r="E289" i="1"/>
  <c r="H289" i="1"/>
  <c r="F289" i="1"/>
  <c r="G289" i="1"/>
  <c r="L289" i="1"/>
  <c r="B289" i="1"/>
  <c r="G290" i="1" l="1"/>
  <c r="H290" i="1"/>
  <c r="K290" i="1"/>
  <c r="L290" i="1"/>
  <c r="J290" i="1"/>
  <c r="C291" i="1"/>
  <c r="E290" i="1"/>
  <c r="B290" i="1"/>
  <c r="D290" i="1"/>
  <c r="I290" i="1"/>
  <c r="F290" i="1"/>
  <c r="K291" i="1" l="1"/>
  <c r="L291" i="1"/>
  <c r="J291" i="1"/>
  <c r="C292" i="1"/>
  <c r="E291" i="1"/>
  <c r="B291" i="1"/>
  <c r="D291" i="1"/>
  <c r="I291" i="1"/>
  <c r="G291" i="1"/>
  <c r="H291" i="1"/>
  <c r="F291" i="1"/>
  <c r="K292" i="1" l="1"/>
  <c r="L292" i="1"/>
  <c r="J292" i="1"/>
  <c r="C293" i="1"/>
  <c r="E292" i="1"/>
  <c r="D292" i="1"/>
  <c r="I292" i="1"/>
  <c r="G292" i="1"/>
  <c r="H292" i="1"/>
  <c r="F292" i="1"/>
  <c r="B292" i="1"/>
  <c r="C294" i="1" l="1"/>
  <c r="E293" i="1"/>
  <c r="B293" i="1"/>
  <c r="D293" i="1"/>
  <c r="I293" i="1"/>
  <c r="G293" i="1"/>
  <c r="H293" i="1"/>
  <c r="F293" i="1"/>
  <c r="K293" i="1"/>
  <c r="L293" i="1"/>
  <c r="J293" i="1"/>
  <c r="K294" i="1" l="1"/>
  <c r="L294" i="1"/>
  <c r="J294" i="1"/>
  <c r="C295" i="1"/>
  <c r="E294" i="1"/>
  <c r="B294" i="1"/>
  <c r="D294" i="1"/>
  <c r="I294" i="1"/>
  <c r="G294" i="1"/>
  <c r="H294" i="1"/>
  <c r="F294" i="1"/>
  <c r="G295" i="1" l="1"/>
  <c r="H295" i="1"/>
  <c r="F295" i="1"/>
  <c r="D295" i="1"/>
  <c r="K295" i="1"/>
  <c r="L295" i="1"/>
  <c r="J295" i="1"/>
  <c r="C296" i="1"/>
  <c r="E295" i="1"/>
  <c r="B295" i="1"/>
  <c r="I295" i="1"/>
  <c r="K296" i="1" l="1"/>
  <c r="L296" i="1"/>
  <c r="J296" i="1"/>
  <c r="C297" i="1"/>
  <c r="E296" i="1"/>
  <c r="B296" i="1"/>
  <c r="D296" i="1"/>
  <c r="I296" i="1"/>
  <c r="G296" i="1"/>
  <c r="H296" i="1"/>
  <c r="F296" i="1"/>
  <c r="K297" i="1" l="1"/>
  <c r="L297" i="1"/>
  <c r="B297" i="1"/>
  <c r="C298" i="1"/>
  <c r="E297" i="1"/>
  <c r="J297" i="1"/>
  <c r="D297" i="1"/>
  <c r="I297" i="1"/>
  <c r="G297" i="1"/>
  <c r="H297" i="1"/>
  <c r="F297" i="1"/>
  <c r="K298" i="1" l="1"/>
  <c r="E298" i="1"/>
  <c r="B298" i="1"/>
  <c r="C299" i="1" s="1"/>
  <c r="J298" i="1"/>
  <c r="D298" i="1"/>
  <c r="I298" i="1"/>
  <c r="H298" i="1"/>
  <c r="F298" i="1"/>
  <c r="G298" i="1"/>
  <c r="L298" i="1"/>
  <c r="C300" i="1" l="1"/>
  <c r="I299" i="1"/>
  <c r="H299" i="1"/>
  <c r="F299" i="1"/>
  <c r="L299" i="1"/>
  <c r="B299" i="1"/>
  <c r="G299" i="1"/>
  <c r="E299" i="1"/>
  <c r="K300" i="1" l="1"/>
  <c r="L300" i="1"/>
  <c r="J300" i="1"/>
  <c r="C301" i="1"/>
  <c r="E300" i="1"/>
  <c r="B300" i="1"/>
  <c r="D300" i="1"/>
  <c r="I300" i="1"/>
  <c r="G300" i="1"/>
  <c r="H300" i="1"/>
  <c r="F300" i="1"/>
  <c r="K301" i="1" l="1"/>
  <c r="E301" i="1"/>
  <c r="J301" i="1"/>
  <c r="D301" i="1"/>
  <c r="I301" i="1"/>
  <c r="H301" i="1"/>
  <c r="F301" i="1"/>
  <c r="G301" i="1"/>
  <c r="L301" i="1"/>
  <c r="B301" i="1"/>
  <c r="C302" i="1" s="1"/>
  <c r="C303" i="1" l="1"/>
  <c r="I302" i="1"/>
  <c r="H302" i="1"/>
  <c r="F302" i="1"/>
  <c r="J299" i="1" s="1"/>
  <c r="L302" i="1"/>
  <c r="B302" i="1"/>
  <c r="G302" i="1"/>
  <c r="E302" i="1"/>
  <c r="C304" i="1" l="1"/>
  <c r="I303" i="1"/>
  <c r="H303" i="1"/>
  <c r="F303" i="1"/>
  <c r="L303" i="1"/>
  <c r="B303" i="1"/>
  <c r="G303" i="1"/>
  <c r="E303" i="1"/>
  <c r="D304" i="1" l="1"/>
  <c r="I304" i="1"/>
  <c r="H304" i="1"/>
  <c r="F304" i="1"/>
  <c r="G304" i="1"/>
  <c r="L304" i="1"/>
  <c r="K304" i="1"/>
  <c r="E304" i="1"/>
  <c r="J304" i="1"/>
  <c r="B304" i="1"/>
  <c r="C305" i="1" s="1"/>
  <c r="L305" i="1" l="1"/>
  <c r="B305" i="1"/>
  <c r="G305" i="1"/>
  <c r="E305" i="1"/>
  <c r="I305" i="1"/>
  <c r="C306" i="1"/>
  <c r="H305" i="1"/>
  <c r="F305" i="1"/>
  <c r="K303" i="1" s="1"/>
  <c r="K306" i="1" l="1"/>
  <c r="L306" i="1"/>
  <c r="J306" i="1"/>
  <c r="C307" i="1"/>
  <c r="E306" i="1"/>
  <c r="B306" i="1"/>
  <c r="D306" i="1"/>
  <c r="I306" i="1"/>
  <c r="G306" i="1"/>
  <c r="H306" i="1"/>
  <c r="F306" i="1"/>
  <c r="K307" i="1" l="1"/>
  <c r="L307" i="1"/>
  <c r="B307" i="1"/>
  <c r="C308" i="1"/>
  <c r="E307" i="1"/>
  <c r="J307" i="1"/>
  <c r="D307" i="1"/>
  <c r="I307" i="1"/>
  <c r="G307" i="1"/>
  <c r="H307" i="1"/>
  <c r="F307" i="1"/>
  <c r="G308" i="1" l="1"/>
  <c r="E308" i="1"/>
  <c r="C309" i="1"/>
  <c r="I308" i="1"/>
  <c r="H308" i="1"/>
  <c r="F308" i="1"/>
  <c r="K305" i="1" s="1"/>
  <c r="L308" i="1"/>
  <c r="B308" i="1"/>
  <c r="I309" i="1" l="1"/>
  <c r="G309" i="1"/>
  <c r="H309" i="1"/>
  <c r="F309" i="1"/>
  <c r="K309" i="1"/>
  <c r="L309" i="1"/>
  <c r="J309" i="1"/>
  <c r="C310" i="1"/>
  <c r="E309" i="1"/>
  <c r="B309" i="1"/>
  <c r="D309" i="1"/>
  <c r="E310" i="1" l="1"/>
  <c r="J310" i="1"/>
  <c r="D310" i="1"/>
  <c r="I310" i="1"/>
  <c r="G310" i="1"/>
  <c r="H310" i="1"/>
  <c r="F310" i="1"/>
  <c r="K310" i="1"/>
  <c r="L310" i="1"/>
  <c r="B310" i="1"/>
  <c r="C311" i="1" s="1"/>
  <c r="H311" i="1" l="1"/>
  <c r="F311" i="1"/>
  <c r="K308" i="1" s="1"/>
  <c r="L311" i="1"/>
  <c r="B311" i="1"/>
  <c r="G311" i="1"/>
  <c r="E311" i="1"/>
  <c r="C312" i="1"/>
  <c r="I311" i="1"/>
  <c r="G312" i="1" l="1"/>
  <c r="H312" i="1"/>
  <c r="F312" i="1"/>
  <c r="K312" i="1"/>
  <c r="L312" i="1"/>
  <c r="J312" i="1"/>
  <c r="C313" i="1"/>
  <c r="E312" i="1"/>
  <c r="B312" i="1"/>
  <c r="D312" i="1"/>
  <c r="I312" i="1"/>
  <c r="K313" i="1" l="1"/>
  <c r="L313" i="1"/>
  <c r="B313" i="1"/>
  <c r="C314" i="1"/>
  <c r="E313" i="1"/>
  <c r="J313" i="1"/>
  <c r="D313" i="1"/>
  <c r="I313" i="1"/>
  <c r="F313" i="1"/>
  <c r="G313" i="1"/>
  <c r="H313" i="1"/>
  <c r="D314" i="1" l="1"/>
  <c r="I314" i="1"/>
  <c r="H314" i="1"/>
  <c r="F314" i="1"/>
  <c r="G314" i="1"/>
  <c r="L314" i="1"/>
  <c r="J314" i="1"/>
  <c r="K314" i="1"/>
  <c r="E314" i="1"/>
  <c r="B314" i="1"/>
  <c r="C315" i="1" s="1"/>
  <c r="I315" i="1" l="1"/>
  <c r="H315" i="1"/>
  <c r="F315" i="1"/>
  <c r="L315" i="1"/>
  <c r="B315" i="1"/>
  <c r="C316" i="1" s="1"/>
  <c r="G315" i="1"/>
  <c r="E315" i="1"/>
  <c r="G316" i="1" l="1"/>
  <c r="E316" i="1"/>
  <c r="C317" i="1"/>
  <c r="I316" i="1"/>
  <c r="H316" i="1"/>
  <c r="F316" i="1"/>
  <c r="L316" i="1"/>
  <c r="B316" i="1"/>
  <c r="D317" i="1" l="1"/>
  <c r="I317" i="1"/>
  <c r="G317" i="1"/>
  <c r="H317" i="1"/>
  <c r="F317" i="1"/>
  <c r="K317" i="1"/>
  <c r="L317" i="1"/>
  <c r="C318" i="1"/>
  <c r="E317" i="1"/>
  <c r="B317" i="1"/>
  <c r="J317" i="1"/>
  <c r="K318" i="1" l="1"/>
  <c r="H318" i="1"/>
  <c r="B318" i="1"/>
  <c r="C319" i="1"/>
  <c r="E318" i="1"/>
  <c r="J318" i="1"/>
  <c r="L318" i="1"/>
  <c r="I318" i="1"/>
  <c r="G318" i="1"/>
  <c r="D318" i="1"/>
  <c r="F318" i="1"/>
  <c r="G319" i="1" l="1"/>
  <c r="H319" i="1"/>
  <c r="F319" i="1"/>
  <c r="I319" i="1"/>
  <c r="K319" i="1"/>
  <c r="L319" i="1"/>
  <c r="J319" i="1"/>
  <c r="D319" i="1"/>
  <c r="C320" i="1"/>
  <c r="E319" i="1"/>
  <c r="B319" i="1"/>
  <c r="C321" i="1" l="1"/>
  <c r="E320" i="1"/>
  <c r="J320" i="1"/>
  <c r="D320" i="1"/>
  <c r="I320" i="1"/>
  <c r="G320" i="1"/>
  <c r="H320" i="1"/>
  <c r="F320" i="1"/>
  <c r="B320" i="1"/>
  <c r="K320" i="1"/>
  <c r="L320" i="1"/>
  <c r="D321" i="1" l="1"/>
  <c r="G321" i="1"/>
  <c r="H321" i="1"/>
  <c r="F321" i="1"/>
  <c r="K321" i="1"/>
  <c r="L321" i="1"/>
  <c r="J321" i="1"/>
  <c r="E321" i="1"/>
  <c r="B321" i="1"/>
  <c r="C322" i="1" s="1"/>
  <c r="I321" i="1"/>
  <c r="G322" i="1" l="1"/>
  <c r="E322" i="1"/>
  <c r="C323" i="1"/>
  <c r="I322" i="1"/>
  <c r="H322" i="1"/>
  <c r="F322" i="1"/>
  <c r="L322" i="1"/>
  <c r="B322" i="1"/>
  <c r="K316" i="1"/>
  <c r="K323" i="1" l="1"/>
  <c r="L323" i="1"/>
  <c r="B323" i="1"/>
  <c r="I323" i="1"/>
  <c r="C324" i="1"/>
  <c r="E323" i="1"/>
  <c r="J323" i="1"/>
  <c r="D323" i="1"/>
  <c r="G323" i="1"/>
  <c r="H323" i="1"/>
  <c r="F323" i="1"/>
  <c r="G324" i="1" l="1"/>
  <c r="H324" i="1"/>
  <c r="F324" i="1"/>
  <c r="K324" i="1"/>
  <c r="L324" i="1"/>
  <c r="J324" i="1"/>
  <c r="B324" i="1"/>
  <c r="D324" i="1"/>
  <c r="I324" i="1"/>
  <c r="C325" i="1"/>
  <c r="E324" i="1"/>
  <c r="K325" i="1" l="1"/>
  <c r="J325" i="1"/>
  <c r="C326" i="1"/>
  <c r="E325" i="1"/>
  <c r="B325" i="1"/>
  <c r="D325" i="1"/>
  <c r="I325" i="1"/>
  <c r="L325" i="1"/>
  <c r="G325" i="1"/>
  <c r="H325" i="1"/>
  <c r="F325" i="1"/>
  <c r="G326" i="1" l="1"/>
  <c r="H326" i="1"/>
  <c r="F326" i="1"/>
  <c r="K326" i="1"/>
  <c r="L326" i="1"/>
  <c r="B326" i="1"/>
  <c r="J326" i="1"/>
  <c r="C327" i="1"/>
  <c r="E326" i="1"/>
  <c r="D326" i="1"/>
  <c r="I326" i="1"/>
  <c r="K327" i="1" l="1"/>
  <c r="H327" i="1"/>
  <c r="J327" i="1"/>
  <c r="E327" i="1"/>
  <c r="B327" i="1"/>
  <c r="C328" i="1"/>
  <c r="D327" i="1"/>
  <c r="I327" i="1"/>
  <c r="G327" i="1"/>
  <c r="L327" i="1"/>
  <c r="F327" i="1"/>
  <c r="L328" i="1" l="1"/>
  <c r="B328" i="1"/>
  <c r="G328" i="1"/>
  <c r="E328" i="1"/>
  <c r="C329" i="1"/>
  <c r="I328" i="1"/>
  <c r="H328" i="1"/>
  <c r="F328" i="1"/>
  <c r="K329" i="1" l="1"/>
  <c r="H329" i="1"/>
  <c r="B329" i="1"/>
  <c r="C330" i="1"/>
  <c r="E329" i="1"/>
  <c r="J329" i="1"/>
  <c r="D329" i="1"/>
  <c r="I329" i="1"/>
  <c r="G329" i="1"/>
  <c r="L329" i="1"/>
  <c r="F329" i="1"/>
  <c r="K330" i="1" l="1"/>
  <c r="L330" i="1"/>
  <c r="J330" i="1"/>
  <c r="C331" i="1"/>
  <c r="E330" i="1"/>
  <c r="B330" i="1"/>
  <c r="H330" i="1"/>
  <c r="I330" i="1"/>
  <c r="G330" i="1"/>
  <c r="D330" i="1"/>
  <c r="F330" i="1"/>
  <c r="K331" i="1" l="1"/>
  <c r="L331" i="1"/>
  <c r="B331" i="1"/>
  <c r="C332" i="1"/>
  <c r="E331" i="1"/>
  <c r="J331" i="1"/>
  <c r="D331" i="1"/>
  <c r="I331" i="1"/>
  <c r="G331" i="1"/>
  <c r="H331" i="1"/>
  <c r="F331" i="1"/>
  <c r="K332" i="1" l="1"/>
  <c r="L332" i="1"/>
  <c r="J332" i="1"/>
  <c r="C333" i="1"/>
  <c r="E332" i="1"/>
  <c r="B332" i="1"/>
  <c r="D332" i="1"/>
  <c r="I332" i="1"/>
  <c r="G332" i="1"/>
  <c r="H332" i="1"/>
  <c r="F332" i="1"/>
  <c r="K333" i="1" l="1"/>
  <c r="H333" i="1"/>
  <c r="J333" i="1"/>
  <c r="B333" i="1"/>
  <c r="C334" i="1"/>
  <c r="E333" i="1"/>
  <c r="L333" i="1"/>
  <c r="I333" i="1"/>
  <c r="G333" i="1"/>
  <c r="D333" i="1"/>
  <c r="F333" i="1"/>
  <c r="G334" i="1" l="1"/>
  <c r="D334" i="1"/>
  <c r="F334" i="1"/>
  <c r="K334" i="1"/>
  <c r="L334" i="1"/>
  <c r="B334" i="1"/>
  <c r="C335" i="1"/>
  <c r="E334" i="1"/>
  <c r="J334" i="1"/>
  <c r="H334" i="1"/>
  <c r="I334" i="1"/>
  <c r="C336" i="1" l="1"/>
  <c r="I335" i="1"/>
  <c r="H335" i="1"/>
  <c r="F335" i="1"/>
  <c r="L335" i="1"/>
  <c r="B335" i="1"/>
  <c r="G335" i="1"/>
  <c r="E335" i="1"/>
  <c r="K336" i="1" l="1"/>
  <c r="L336" i="1"/>
  <c r="J336" i="1"/>
  <c r="C337" i="1"/>
  <c r="E336" i="1"/>
  <c r="B336" i="1"/>
  <c r="D336" i="1"/>
  <c r="I336" i="1"/>
  <c r="G336" i="1"/>
  <c r="H336" i="1"/>
  <c r="F336" i="1"/>
  <c r="K337" i="1" l="1"/>
  <c r="L337" i="1"/>
  <c r="B337" i="1"/>
  <c r="C338" i="1"/>
  <c r="E337" i="1"/>
  <c r="J337" i="1"/>
  <c r="H337" i="1"/>
  <c r="I337" i="1"/>
  <c r="G337" i="1"/>
  <c r="D337" i="1"/>
  <c r="F337" i="1"/>
  <c r="K338" i="1" l="1"/>
  <c r="L338" i="1"/>
  <c r="J338" i="1"/>
  <c r="C339" i="1"/>
  <c r="E338" i="1"/>
  <c r="B338" i="1"/>
  <c r="D338" i="1"/>
  <c r="I338" i="1"/>
  <c r="G338" i="1"/>
  <c r="H338" i="1"/>
  <c r="F338" i="1"/>
  <c r="K339" i="1" l="1"/>
  <c r="L339" i="1"/>
  <c r="B339" i="1"/>
  <c r="C340" i="1"/>
  <c r="E339" i="1"/>
  <c r="J339" i="1"/>
  <c r="D339" i="1"/>
  <c r="I339" i="1"/>
  <c r="G339" i="1"/>
  <c r="H339" i="1"/>
  <c r="F339" i="1"/>
  <c r="K340" i="1" l="1"/>
  <c r="L340" i="1"/>
  <c r="I340" i="1"/>
  <c r="C341" i="1"/>
  <c r="E340" i="1"/>
  <c r="J340" i="1"/>
  <c r="G340" i="1"/>
  <c r="H340" i="1"/>
  <c r="B340" i="1"/>
  <c r="D340" i="1"/>
  <c r="F340" i="1"/>
  <c r="G341" i="1" l="1"/>
  <c r="H341" i="1"/>
  <c r="B341" i="1"/>
  <c r="K341" i="1"/>
  <c r="L341" i="1"/>
  <c r="J341" i="1"/>
  <c r="C342" i="1"/>
  <c r="I341" i="1"/>
  <c r="E341" i="1"/>
  <c r="D341" i="1"/>
  <c r="F341" i="1"/>
  <c r="K342" i="1" l="1"/>
  <c r="H342" i="1"/>
  <c r="I342" i="1"/>
  <c r="C343" i="1"/>
  <c r="E342" i="1"/>
  <c r="B342" i="1"/>
  <c r="L342" i="1"/>
  <c r="G342" i="1"/>
  <c r="D342" i="1"/>
  <c r="J342" i="1"/>
  <c r="F342" i="1"/>
  <c r="K343" i="1" l="1"/>
  <c r="L343" i="1"/>
  <c r="J343" i="1"/>
  <c r="C344" i="1"/>
  <c r="I343" i="1"/>
  <c r="E343" i="1"/>
  <c r="B343" i="1"/>
  <c r="H343" i="1"/>
  <c r="F343" i="1"/>
  <c r="G343" i="1"/>
  <c r="D343" i="1"/>
  <c r="K344" i="1" l="1"/>
  <c r="L344" i="1"/>
  <c r="I344" i="1"/>
  <c r="C345" i="1"/>
  <c r="E344" i="1"/>
  <c r="B344" i="1"/>
  <c r="D344" i="1"/>
  <c r="J344" i="1"/>
  <c r="G344" i="1"/>
  <c r="H344" i="1"/>
  <c r="F344" i="1"/>
  <c r="K21" i="1"/>
  <c r="J21" i="1"/>
  <c r="K20" i="1"/>
  <c r="K345" i="1" l="1"/>
  <c r="L345" i="1"/>
  <c r="F345" i="1"/>
  <c r="C346" i="1"/>
  <c r="I345" i="1"/>
  <c r="E345" i="1"/>
  <c r="D345" i="1"/>
  <c r="B345" i="1"/>
  <c r="G345" i="1"/>
  <c r="H345" i="1"/>
  <c r="J345" i="1"/>
  <c r="D21" i="1"/>
  <c r="K346" i="1" l="1"/>
  <c r="L346" i="1"/>
  <c r="I346" i="1"/>
  <c r="C347" i="1"/>
  <c r="E346" i="1"/>
  <c r="D346" i="1"/>
  <c r="J346" i="1"/>
  <c r="B346" i="1"/>
  <c r="G346" i="1"/>
  <c r="H346" i="1"/>
  <c r="F346" i="1"/>
  <c r="K347" i="1" l="1"/>
  <c r="H347" i="1"/>
  <c r="E347" i="1"/>
  <c r="C348" i="1"/>
  <c r="I347" i="1"/>
  <c r="F347" i="1"/>
  <c r="L347" i="1"/>
  <c r="B347" i="1"/>
  <c r="G347" i="1"/>
  <c r="D347" i="1"/>
  <c r="J347" i="1"/>
  <c r="K348" i="1" l="1"/>
  <c r="L348" i="1"/>
  <c r="B348" i="1"/>
  <c r="C349" i="1"/>
  <c r="I348" i="1"/>
  <c r="J348" i="1"/>
  <c r="E348" i="1"/>
  <c r="H348" i="1"/>
  <c r="G348" i="1"/>
  <c r="D348" i="1"/>
  <c r="F348" i="1"/>
  <c r="K349" i="1" l="1"/>
  <c r="L349" i="1"/>
  <c r="E349" i="1"/>
  <c r="J20" i="1" s="1"/>
  <c r="D20" i="1" s="1"/>
  <c r="C350" i="1"/>
  <c r="I349" i="1"/>
  <c r="F349" i="1"/>
  <c r="G349" i="1"/>
  <c r="D349" i="1"/>
  <c r="B349" i="1"/>
  <c r="H349" i="1"/>
  <c r="J349" i="1"/>
  <c r="E350" i="1" l="1"/>
  <c r="B350" i="1"/>
  <c r="D350" i="1"/>
  <c r="J350" i="1"/>
  <c r="C351" i="1"/>
  <c r="G350" i="1"/>
  <c r="H350" i="1"/>
  <c r="F350" i="1"/>
  <c r="K350" i="1"/>
  <c r="L350" i="1"/>
  <c r="I350" i="1"/>
  <c r="K351" i="1" l="1"/>
  <c r="L351" i="1"/>
  <c r="F351" i="1"/>
  <c r="C352" i="1"/>
  <c r="I351" i="1"/>
  <c r="E351" i="1"/>
  <c r="H351" i="1"/>
  <c r="B351" i="1"/>
  <c r="G351" i="1"/>
  <c r="D351" i="1"/>
  <c r="J351" i="1"/>
  <c r="G352" i="1" l="1"/>
  <c r="H352" i="1"/>
  <c r="F352" i="1"/>
  <c r="K352" i="1"/>
  <c r="L352" i="1"/>
  <c r="I352" i="1"/>
  <c r="D352" i="1"/>
  <c r="B352" i="1"/>
  <c r="C353" i="1"/>
  <c r="E352" i="1"/>
  <c r="J352" i="1"/>
  <c r="K353" i="1" l="1"/>
  <c r="L353" i="1"/>
  <c r="F353" i="1"/>
  <c r="C354" i="1"/>
  <c r="I353" i="1"/>
  <c r="E353" i="1"/>
  <c r="D353" i="1"/>
  <c r="B353" i="1"/>
  <c r="G353" i="1"/>
  <c r="H353" i="1"/>
  <c r="J353" i="1"/>
  <c r="G354" i="1" l="1"/>
  <c r="H354" i="1"/>
  <c r="F354" i="1"/>
  <c r="K354" i="1"/>
  <c r="L354" i="1"/>
  <c r="I354" i="1"/>
  <c r="D354" i="1"/>
  <c r="J354" i="1"/>
  <c r="C355" i="1"/>
  <c r="E354" i="1"/>
  <c r="B354" i="1"/>
  <c r="K355" i="1" l="1"/>
  <c r="L355" i="1"/>
  <c r="F355" i="1"/>
  <c r="B355" i="1"/>
  <c r="C356" i="1"/>
  <c r="I355" i="1"/>
  <c r="E355" i="1"/>
  <c r="G355" i="1"/>
  <c r="H355" i="1"/>
  <c r="J355" i="1"/>
  <c r="D355" i="1"/>
  <c r="K356" i="1" l="1"/>
  <c r="L356" i="1"/>
  <c r="I356" i="1"/>
  <c r="C357" i="1"/>
  <c r="E356" i="1"/>
  <c r="B356" i="1"/>
  <c r="H356" i="1"/>
  <c r="J356" i="1"/>
  <c r="G356" i="1"/>
  <c r="D356" i="1"/>
  <c r="F356" i="1"/>
  <c r="K357" i="1" l="1"/>
  <c r="I357" i="1"/>
  <c r="F357" i="1"/>
  <c r="D357" i="1"/>
  <c r="B357" i="1"/>
  <c r="C358" i="1" s="1"/>
  <c r="H357" i="1"/>
  <c r="J357" i="1"/>
  <c r="G357" i="1"/>
  <c r="L357" i="1"/>
  <c r="E357" i="1"/>
  <c r="H358" i="1" l="1"/>
  <c r="F358" i="1"/>
  <c r="L358" i="1"/>
  <c r="I358" i="1"/>
  <c r="E358" i="1"/>
  <c r="G358" i="1"/>
  <c r="B358" i="1"/>
  <c r="C359" i="1" s="1"/>
  <c r="C360" i="1" l="1"/>
  <c r="F359" i="1"/>
  <c r="H359" i="1"/>
  <c r="B359" i="1"/>
  <c r="G359" i="1"/>
  <c r="I359" i="1"/>
  <c r="L359" i="1"/>
  <c r="E359" i="1"/>
  <c r="K360" i="1" l="1"/>
  <c r="L360" i="1"/>
  <c r="I360" i="1"/>
  <c r="C361" i="1"/>
  <c r="E360" i="1"/>
  <c r="B360" i="1"/>
  <c r="G360" i="1"/>
  <c r="D360" i="1"/>
  <c r="F360" i="1"/>
  <c r="H360" i="1"/>
  <c r="J360" i="1"/>
  <c r="K361" i="1" l="1"/>
  <c r="I361" i="1"/>
  <c r="E361" i="1"/>
  <c r="C362" i="1"/>
  <c r="F361" i="1"/>
  <c r="D361" i="1"/>
  <c r="B361" i="1"/>
  <c r="G361" i="1"/>
  <c r="H361" i="1"/>
  <c r="J361" i="1"/>
  <c r="L361" i="1"/>
  <c r="K362" i="1" l="1"/>
  <c r="F362" i="1"/>
  <c r="E362" i="1"/>
  <c r="D362" i="1"/>
  <c r="J362" i="1"/>
  <c r="C363" i="1"/>
  <c r="B362" i="1"/>
  <c r="I362" i="1"/>
  <c r="G362" i="1"/>
  <c r="H362" i="1"/>
  <c r="L362" i="1"/>
  <c r="J363" i="1" l="1"/>
  <c r="F363" i="1"/>
  <c r="B363" i="1"/>
  <c r="G363" i="1"/>
  <c r="L363" i="1"/>
  <c r="H363" i="1"/>
  <c r="K363" i="1"/>
  <c r="E363" i="1"/>
  <c r="D363" i="1"/>
  <c r="C364" i="1"/>
  <c r="I363" i="1"/>
  <c r="K364" i="1" l="1"/>
  <c r="I364" i="1"/>
  <c r="B364" i="1"/>
  <c r="H364" i="1"/>
  <c r="E364" i="1"/>
  <c r="L364" i="1"/>
  <c r="C365" i="1"/>
  <c r="F364" i="1"/>
  <c r="G364" i="1"/>
  <c r="J364" i="1"/>
  <c r="D364" i="1"/>
  <c r="G365" i="1" l="1"/>
  <c r="I365" i="1"/>
  <c r="B365" i="1"/>
  <c r="K365" i="1"/>
  <c r="H365" i="1"/>
  <c r="F365" i="1"/>
  <c r="C366" i="1"/>
  <c r="E365" i="1"/>
  <c r="L365" i="1"/>
  <c r="D365" i="1"/>
  <c r="J365" i="1"/>
  <c r="K366" i="1" l="1"/>
  <c r="F366" i="1"/>
  <c r="E366" i="1"/>
  <c r="C367" i="1"/>
  <c r="L366" i="1"/>
  <c r="J366" i="1"/>
  <c r="D366" i="1"/>
  <c r="B366" i="1"/>
  <c r="G366" i="1"/>
  <c r="H366" i="1"/>
  <c r="I366" i="1"/>
  <c r="K367" i="1" l="1"/>
  <c r="E367" i="1"/>
  <c r="D367" i="1"/>
  <c r="J367" i="1"/>
  <c r="I367" i="1"/>
  <c r="C368" i="1"/>
  <c r="F367" i="1"/>
  <c r="B367" i="1"/>
  <c r="G367" i="1"/>
  <c r="L367" i="1"/>
  <c r="H367" i="1"/>
  <c r="K368" i="1" l="1"/>
  <c r="D368" i="1"/>
  <c r="B368" i="1"/>
  <c r="C369" i="1"/>
  <c r="I368" i="1"/>
  <c r="H368" i="1"/>
  <c r="F368" i="1"/>
  <c r="E368" i="1"/>
  <c r="G368" i="1"/>
  <c r="J368" i="1"/>
  <c r="L368" i="1"/>
  <c r="K369" i="1" l="1"/>
  <c r="B369" i="1"/>
  <c r="F369" i="1"/>
  <c r="C370" i="1"/>
  <c r="D369" i="1"/>
  <c r="E369" i="1"/>
  <c r="G369" i="1"/>
  <c r="I369" i="1"/>
  <c r="J369" i="1"/>
  <c r="H369" i="1"/>
  <c r="L369" i="1"/>
  <c r="C371" i="1" l="1"/>
  <c r="L370" i="1"/>
  <c r="I370" i="1"/>
  <c r="B370" i="1"/>
  <c r="H370" i="1"/>
  <c r="G370" i="1"/>
  <c r="F370" i="1"/>
  <c r="E370" i="1"/>
  <c r="K371" i="1" l="1"/>
  <c r="E371" i="1"/>
  <c r="D371" i="1"/>
  <c r="C372" i="1"/>
  <c r="J371" i="1"/>
  <c r="I371" i="1"/>
  <c r="F371" i="1"/>
  <c r="B371" i="1"/>
  <c r="G371" i="1"/>
  <c r="L371" i="1"/>
  <c r="H371" i="1"/>
  <c r="K372" i="1" l="1"/>
  <c r="D372" i="1"/>
  <c r="B372" i="1"/>
  <c r="C373" i="1"/>
  <c r="I372" i="1"/>
  <c r="H372" i="1"/>
  <c r="E372" i="1"/>
  <c r="F372" i="1"/>
  <c r="G372" i="1"/>
  <c r="J372" i="1"/>
  <c r="L372" i="1"/>
  <c r="K373" i="1" l="1"/>
  <c r="B373" i="1"/>
  <c r="F373" i="1"/>
  <c r="D373" i="1"/>
  <c r="E373" i="1"/>
  <c r="G373" i="1"/>
  <c r="I373" i="1"/>
  <c r="J373" i="1"/>
  <c r="C374" i="1"/>
  <c r="H373" i="1"/>
  <c r="L373" i="1"/>
  <c r="K374" i="1" l="1"/>
  <c r="D374" i="1"/>
  <c r="E374" i="1"/>
  <c r="F374" i="1"/>
  <c r="C375" i="1"/>
  <c r="I374" i="1"/>
  <c r="J374" i="1"/>
  <c r="B374" i="1"/>
  <c r="G374" i="1"/>
  <c r="H374" i="1"/>
  <c r="L374" i="1"/>
  <c r="K375" i="1" l="1"/>
  <c r="B375" i="1"/>
  <c r="D375" i="1"/>
  <c r="C376" i="1"/>
  <c r="I375" i="1"/>
  <c r="F375" i="1"/>
  <c r="H375" i="1"/>
  <c r="L375" i="1"/>
  <c r="E375" i="1"/>
  <c r="J375" i="1"/>
  <c r="G375" i="1"/>
  <c r="G376" i="1" l="1"/>
  <c r="J376" i="1"/>
  <c r="I376" i="1"/>
  <c r="F376" i="1"/>
  <c r="K376" i="1"/>
  <c r="B376" i="1"/>
  <c r="C377" i="1"/>
  <c r="L376" i="1"/>
  <c r="H376" i="1"/>
  <c r="E376" i="1"/>
  <c r="D376" i="1"/>
  <c r="K377" i="1" l="1"/>
  <c r="E377" i="1"/>
  <c r="L377" i="1"/>
  <c r="C378" i="1"/>
  <c r="B377" i="1"/>
  <c r="J377" i="1"/>
  <c r="D377" i="1"/>
  <c r="H377" i="1"/>
  <c r="G377" i="1"/>
  <c r="I377" i="1"/>
  <c r="F377" i="1"/>
  <c r="K378" i="1" l="1"/>
  <c r="L378" i="1"/>
  <c r="J378" i="1"/>
  <c r="C379" i="1"/>
  <c r="D378" i="1"/>
  <c r="F378" i="1"/>
  <c r="I378" i="1"/>
  <c r="B378" i="1"/>
  <c r="G378" i="1"/>
  <c r="H378" i="1"/>
  <c r="E378" i="1"/>
  <c r="K379" i="1" l="1"/>
  <c r="B379" i="1"/>
  <c r="E379" i="1"/>
  <c r="H379" i="1"/>
  <c r="J379" i="1"/>
  <c r="C380" i="1"/>
  <c r="F379" i="1"/>
  <c r="D379" i="1"/>
  <c r="G379" i="1"/>
  <c r="L379" i="1"/>
  <c r="I379" i="1"/>
  <c r="K380" i="1" l="1"/>
  <c r="D380" i="1"/>
  <c r="H380" i="1"/>
  <c r="I380" i="1"/>
  <c r="C381" i="1"/>
  <c r="F380" i="1"/>
  <c r="E380" i="1"/>
  <c r="L380" i="1"/>
  <c r="G380" i="1"/>
  <c r="J380" i="1"/>
  <c r="B380" i="1"/>
  <c r="K381" i="1" l="1"/>
  <c r="H381" i="1"/>
  <c r="L381" i="1"/>
  <c r="C382" i="1"/>
  <c r="E381" i="1"/>
  <c r="B381" i="1"/>
  <c r="D381" i="1"/>
  <c r="J381" i="1"/>
  <c r="G381" i="1"/>
  <c r="I381" i="1"/>
  <c r="F381" i="1"/>
  <c r="K382" i="1" l="1"/>
  <c r="F382" i="1"/>
  <c r="E382" i="1"/>
  <c r="C383" i="1"/>
  <c r="L382" i="1"/>
  <c r="J382" i="1"/>
  <c r="D382" i="1"/>
  <c r="G382" i="1"/>
  <c r="H382" i="1"/>
  <c r="I382" i="1"/>
  <c r="B382" i="1"/>
  <c r="K383" i="1" l="1"/>
  <c r="E383" i="1"/>
  <c r="D383" i="1"/>
  <c r="J383" i="1"/>
  <c r="I383" i="1"/>
  <c r="C384" i="1"/>
  <c r="F383" i="1"/>
  <c r="B383" i="1"/>
  <c r="G383" i="1"/>
  <c r="L383" i="1"/>
  <c r="H383" i="1"/>
  <c r="K384" i="1" l="1"/>
  <c r="D384" i="1"/>
  <c r="B384" i="1"/>
  <c r="I384" i="1"/>
  <c r="C385" i="1"/>
  <c r="H384" i="1"/>
  <c r="E384" i="1"/>
  <c r="F384" i="1"/>
  <c r="G384" i="1"/>
  <c r="J384" i="1"/>
  <c r="L384" i="1"/>
  <c r="K385" i="1" l="1"/>
  <c r="B385" i="1"/>
  <c r="F385" i="1"/>
  <c r="C386" i="1"/>
  <c r="H385" i="1"/>
  <c r="D385" i="1"/>
  <c r="E385" i="1"/>
  <c r="G385" i="1"/>
  <c r="I385" i="1"/>
  <c r="J385" i="1"/>
  <c r="L385" i="1"/>
  <c r="K386" i="1" l="1"/>
  <c r="I386" i="1"/>
  <c r="L386" i="1"/>
  <c r="B386" i="1"/>
  <c r="C387" i="1" s="1"/>
  <c r="F386" i="1"/>
  <c r="H386" i="1"/>
  <c r="E386" i="1"/>
  <c r="G386" i="1"/>
  <c r="D386" i="1"/>
  <c r="J386" i="1"/>
  <c r="C388" i="1" l="1"/>
  <c r="H387" i="1"/>
  <c r="F387" i="1"/>
  <c r="E387" i="1"/>
  <c r="L387" i="1"/>
  <c r="I387" i="1"/>
  <c r="G387" i="1"/>
  <c r="B387" i="1"/>
  <c r="K388" i="1" l="1"/>
  <c r="F388" i="1"/>
  <c r="H388" i="1"/>
  <c r="C389" i="1"/>
  <c r="I388" i="1"/>
  <c r="L388" i="1"/>
  <c r="E388" i="1"/>
  <c r="D388" i="1"/>
  <c r="G388" i="1"/>
  <c r="J388" i="1"/>
  <c r="B388" i="1"/>
  <c r="K389" i="1" l="1"/>
  <c r="E389" i="1"/>
  <c r="L389" i="1"/>
  <c r="C390" i="1"/>
  <c r="D389" i="1"/>
  <c r="B389" i="1"/>
  <c r="G389" i="1"/>
  <c r="I389" i="1"/>
  <c r="F389" i="1"/>
  <c r="J389" i="1"/>
  <c r="H389" i="1"/>
  <c r="K390" i="1" l="1"/>
  <c r="L390" i="1"/>
  <c r="E390" i="1"/>
  <c r="C391" i="1"/>
  <c r="D390" i="1"/>
  <c r="J390" i="1"/>
  <c r="B390" i="1"/>
  <c r="I390" i="1"/>
  <c r="G390" i="1"/>
  <c r="H390" i="1"/>
  <c r="F390" i="1"/>
  <c r="K391" i="1" l="1"/>
  <c r="B391" i="1"/>
  <c r="D391" i="1"/>
  <c r="G391" i="1"/>
  <c r="L391" i="1"/>
  <c r="C392" i="1"/>
  <c r="H391" i="1"/>
  <c r="I391" i="1"/>
  <c r="F391" i="1"/>
  <c r="E391" i="1"/>
  <c r="J391" i="1"/>
  <c r="C393" i="1" l="1"/>
  <c r="F392" i="1"/>
  <c r="H392" i="1"/>
  <c r="E392" i="1"/>
  <c r="L392" i="1"/>
  <c r="G392" i="1"/>
  <c r="J392" i="1"/>
  <c r="I392" i="1"/>
  <c r="K392" i="1"/>
  <c r="D392" i="1"/>
  <c r="B392" i="1"/>
  <c r="G393" i="1" l="1"/>
  <c r="I393" i="1"/>
  <c r="H393" i="1"/>
  <c r="K393" i="1"/>
  <c r="B393" i="1"/>
  <c r="F393" i="1"/>
  <c r="C394" i="1"/>
  <c r="E393" i="1"/>
  <c r="L393" i="1"/>
  <c r="D393" i="1"/>
  <c r="J393" i="1"/>
  <c r="K394" i="1" l="1"/>
  <c r="D394" i="1"/>
  <c r="E394" i="1"/>
  <c r="C395" i="1"/>
  <c r="J394" i="1"/>
  <c r="I394" i="1"/>
  <c r="B394" i="1"/>
  <c r="F394" i="1"/>
  <c r="G394" i="1"/>
  <c r="H394" i="1"/>
  <c r="L394" i="1"/>
  <c r="K395" i="1" l="1"/>
  <c r="B395" i="1"/>
  <c r="D395" i="1"/>
  <c r="G395" i="1"/>
  <c r="L395" i="1"/>
  <c r="C396" i="1"/>
  <c r="H395" i="1"/>
  <c r="I395" i="1"/>
  <c r="F395" i="1"/>
  <c r="E395" i="1"/>
  <c r="J395" i="1"/>
  <c r="K396" i="1" l="1"/>
  <c r="F396" i="1"/>
  <c r="B396" i="1"/>
  <c r="C397" i="1"/>
  <c r="L396" i="1"/>
  <c r="H396" i="1"/>
  <c r="G396" i="1"/>
  <c r="J396" i="1"/>
  <c r="I396" i="1"/>
  <c r="E396" i="1"/>
  <c r="D396" i="1"/>
  <c r="K397" i="1" l="1"/>
  <c r="E397" i="1"/>
  <c r="L397" i="1"/>
  <c r="C398" i="1"/>
  <c r="B397" i="1"/>
  <c r="H397" i="1"/>
  <c r="F397" i="1"/>
  <c r="J397" i="1"/>
  <c r="G397" i="1"/>
  <c r="I397" i="1"/>
  <c r="D397" i="1"/>
  <c r="K398" i="1" l="1"/>
  <c r="D398" i="1"/>
  <c r="F398" i="1"/>
  <c r="C399" i="1"/>
  <c r="I398" i="1"/>
  <c r="L398" i="1"/>
  <c r="B398" i="1"/>
  <c r="G398" i="1"/>
  <c r="H398" i="1"/>
  <c r="J398" i="1"/>
  <c r="E398" i="1"/>
  <c r="K399" i="1" l="1"/>
  <c r="J399" i="1"/>
  <c r="I399" i="1"/>
  <c r="G399" i="1"/>
  <c r="L399" i="1"/>
  <c r="C400" i="1"/>
  <c r="B399" i="1"/>
  <c r="E399" i="1"/>
  <c r="F399" i="1"/>
  <c r="H399" i="1"/>
  <c r="D399" i="1"/>
  <c r="K400" i="1" l="1"/>
  <c r="F400" i="1"/>
  <c r="D400" i="1"/>
  <c r="E400" i="1"/>
  <c r="G400" i="1"/>
  <c r="J400" i="1"/>
  <c r="H400" i="1"/>
  <c r="C401" i="1"/>
  <c r="L400" i="1"/>
  <c r="I400" i="1"/>
  <c r="B400" i="1"/>
  <c r="K401" i="1" l="1"/>
  <c r="B401" i="1"/>
  <c r="L401" i="1"/>
  <c r="C402" i="1"/>
  <c r="E401" i="1"/>
  <c r="H401" i="1"/>
  <c r="G401" i="1"/>
  <c r="I401" i="1"/>
  <c r="F401" i="1"/>
  <c r="D401" i="1"/>
  <c r="J401" i="1"/>
  <c r="K402" i="1" l="1"/>
  <c r="F402" i="1"/>
  <c r="E402" i="1"/>
  <c r="C403" i="1"/>
  <c r="L402" i="1"/>
  <c r="J402" i="1"/>
  <c r="B402" i="1"/>
  <c r="D402" i="1"/>
  <c r="G402" i="1"/>
  <c r="H402" i="1"/>
  <c r="I402" i="1"/>
  <c r="K403" i="1" l="1"/>
  <c r="J403" i="1"/>
  <c r="I403" i="1"/>
  <c r="F403" i="1"/>
  <c r="B403" i="1"/>
  <c r="C404" i="1" s="1"/>
  <c r="L403" i="1"/>
  <c r="H403" i="1"/>
  <c r="G403" i="1"/>
  <c r="E403" i="1"/>
  <c r="D403" i="1"/>
  <c r="C405" i="1" l="1"/>
  <c r="L404" i="1"/>
  <c r="E404" i="1"/>
  <c r="B404" i="1"/>
  <c r="I404" i="1"/>
  <c r="H404" i="1"/>
  <c r="G404" i="1"/>
  <c r="F404" i="1"/>
  <c r="K405" i="1" l="1"/>
  <c r="B405" i="1"/>
  <c r="F405" i="1"/>
  <c r="C406" i="1"/>
  <c r="D405" i="1"/>
  <c r="E405" i="1"/>
  <c r="G405" i="1"/>
  <c r="I405" i="1"/>
  <c r="J405" i="1"/>
  <c r="H405" i="1"/>
  <c r="L405" i="1"/>
  <c r="K406" i="1" l="1"/>
  <c r="D406" i="1"/>
  <c r="E406" i="1"/>
  <c r="I406" i="1"/>
  <c r="J406" i="1"/>
  <c r="B406" i="1"/>
  <c r="C407" i="1" s="1"/>
  <c r="F406" i="1"/>
  <c r="G406" i="1"/>
  <c r="H406" i="1"/>
  <c r="L406" i="1"/>
  <c r="C408" i="1" l="1"/>
  <c r="H407" i="1"/>
  <c r="I407" i="1"/>
  <c r="E407" i="1"/>
  <c r="F407" i="1"/>
  <c r="K404" i="1" s="1"/>
  <c r="L407" i="1"/>
  <c r="G407" i="1"/>
  <c r="B407" i="1"/>
  <c r="K408" i="1" l="1"/>
  <c r="L408" i="1"/>
  <c r="I408" i="1"/>
  <c r="E408" i="1"/>
  <c r="B408" i="1"/>
  <c r="C409" i="1" s="1"/>
  <c r="J408" i="1"/>
  <c r="H408" i="1"/>
  <c r="G408" i="1"/>
  <c r="F408" i="1"/>
  <c r="D408" i="1"/>
  <c r="I409" i="1" l="1"/>
  <c r="L409" i="1"/>
  <c r="E409" i="1"/>
  <c r="H409" i="1"/>
  <c r="G409" i="1"/>
  <c r="B409" i="1"/>
  <c r="C410" i="1"/>
  <c r="F409" i="1"/>
  <c r="K407" i="1" s="1"/>
  <c r="G410" i="1" l="1"/>
  <c r="D410" i="1"/>
  <c r="F410" i="1"/>
  <c r="K410" i="1"/>
  <c r="I410" i="1"/>
  <c r="L410" i="1"/>
  <c r="B410" i="1"/>
  <c r="C411" i="1" s="1"/>
  <c r="E410" i="1"/>
  <c r="H410" i="1"/>
  <c r="J410" i="1"/>
  <c r="C412" i="1" l="1"/>
  <c r="H411" i="1"/>
  <c r="F411" i="1"/>
  <c r="K409" i="1" s="1"/>
  <c r="I411" i="1"/>
  <c r="L411" i="1"/>
  <c r="E411" i="1"/>
  <c r="G411" i="1"/>
  <c r="B411" i="1"/>
  <c r="K412" i="1" l="1"/>
  <c r="I412" i="1"/>
  <c r="H412" i="1"/>
  <c r="C413" i="1"/>
  <c r="D412" i="1"/>
  <c r="E412" i="1"/>
  <c r="L412" i="1"/>
  <c r="F412" i="1"/>
  <c r="G412" i="1"/>
  <c r="J412" i="1"/>
  <c r="B412" i="1"/>
  <c r="G413" i="1" l="1"/>
  <c r="I413" i="1"/>
  <c r="F413" i="1"/>
  <c r="K413" i="1"/>
  <c r="H413" i="1"/>
  <c r="L413" i="1"/>
  <c r="C414" i="1"/>
  <c r="E413" i="1"/>
  <c r="B413" i="1"/>
  <c r="D413" i="1"/>
  <c r="J413" i="1"/>
  <c r="L414" i="1" l="1"/>
  <c r="J414" i="1"/>
  <c r="B414" i="1"/>
  <c r="C415" i="1" s="1"/>
  <c r="D414" i="1"/>
  <c r="G414" i="1"/>
  <c r="H414" i="1"/>
  <c r="I414" i="1"/>
  <c r="K414" i="1"/>
  <c r="F414" i="1"/>
  <c r="E414" i="1"/>
  <c r="G415" i="1" l="1"/>
  <c r="E415" i="1"/>
  <c r="C416" i="1"/>
  <c r="B415" i="1"/>
  <c r="F415" i="1"/>
  <c r="H415" i="1"/>
  <c r="L415" i="1"/>
  <c r="I415" i="1"/>
  <c r="C417" i="1" l="1"/>
  <c r="I416" i="1"/>
  <c r="H416" i="1"/>
  <c r="G416" i="1"/>
  <c r="J416" i="1"/>
  <c r="L416" i="1"/>
  <c r="E416" i="1"/>
  <c r="F416" i="1"/>
  <c r="K416" i="1"/>
  <c r="D416" i="1"/>
  <c r="B416" i="1"/>
  <c r="G417" i="1" l="1"/>
  <c r="I417" i="1"/>
  <c r="J417" i="1"/>
  <c r="K417" i="1"/>
  <c r="B417" i="1"/>
  <c r="F417" i="1"/>
  <c r="C418" i="1"/>
  <c r="H417" i="1"/>
  <c r="L417" i="1"/>
  <c r="D417" i="1"/>
  <c r="E417" i="1"/>
  <c r="K418" i="1" l="1"/>
  <c r="I418" i="1"/>
  <c r="L418" i="1"/>
  <c r="B418" i="1"/>
  <c r="C419" i="1" s="1"/>
  <c r="F418" i="1"/>
  <c r="H418" i="1"/>
  <c r="E418" i="1"/>
  <c r="G418" i="1"/>
  <c r="D418" i="1"/>
  <c r="J418" i="1"/>
  <c r="C420" i="1" l="1"/>
  <c r="H419" i="1"/>
  <c r="F419" i="1"/>
  <c r="E419" i="1"/>
  <c r="L419" i="1"/>
  <c r="G419" i="1"/>
  <c r="B419" i="1"/>
  <c r="I419" i="1"/>
  <c r="K420" i="1" l="1"/>
  <c r="F420" i="1"/>
  <c r="H420" i="1"/>
  <c r="D420" i="1"/>
  <c r="L420" i="1"/>
  <c r="E420" i="1"/>
  <c r="I420" i="1"/>
  <c r="G420" i="1"/>
  <c r="J420" i="1"/>
  <c r="B420" i="1"/>
  <c r="C421" i="1" s="1"/>
  <c r="I421" i="1" l="1"/>
  <c r="L421" i="1"/>
  <c r="H421" i="1"/>
  <c r="E421" i="1"/>
  <c r="B421" i="1"/>
  <c r="C422" i="1"/>
  <c r="F421" i="1"/>
  <c r="K419" i="1" s="1"/>
  <c r="G421" i="1"/>
  <c r="K422" i="1" l="1"/>
  <c r="D422" i="1"/>
  <c r="E422" i="1"/>
  <c r="I422" i="1"/>
  <c r="C423" i="1"/>
  <c r="J422" i="1"/>
  <c r="B422" i="1"/>
  <c r="F422" i="1"/>
  <c r="G422" i="1"/>
  <c r="H422" i="1"/>
  <c r="L422" i="1"/>
  <c r="G423" i="1" l="1"/>
  <c r="L423" i="1"/>
  <c r="J423" i="1"/>
  <c r="K423" i="1"/>
  <c r="E423" i="1"/>
  <c r="D423" i="1"/>
  <c r="C424" i="1"/>
  <c r="B423" i="1"/>
  <c r="I423" i="1"/>
  <c r="F423" i="1"/>
  <c r="H423" i="1"/>
  <c r="C425" i="1" l="1"/>
  <c r="F424" i="1"/>
  <c r="H424" i="1"/>
  <c r="E424" i="1"/>
  <c r="L424" i="1"/>
  <c r="K424" i="1"/>
  <c r="I424" i="1"/>
  <c r="B424" i="1"/>
  <c r="G424" i="1"/>
  <c r="J424" i="1"/>
  <c r="D424" i="1"/>
  <c r="I425" i="1" l="1"/>
  <c r="B425" i="1"/>
  <c r="C426" i="1" s="1"/>
  <c r="G425" i="1"/>
  <c r="H425" i="1"/>
  <c r="F425" i="1"/>
  <c r="K425" i="1"/>
  <c r="E425" i="1"/>
  <c r="L425" i="1"/>
  <c r="D425" i="1"/>
  <c r="J425" i="1"/>
  <c r="C427" i="1" l="1"/>
  <c r="F426" i="1"/>
  <c r="L426" i="1"/>
  <c r="B426" i="1"/>
  <c r="H426" i="1"/>
  <c r="E426" i="1"/>
  <c r="G426" i="1"/>
  <c r="I426" i="1"/>
  <c r="H427" i="1" l="1"/>
  <c r="I427" i="1"/>
  <c r="G427" i="1"/>
  <c r="L427" i="1"/>
  <c r="J427" i="1"/>
  <c r="K427" i="1"/>
  <c r="B427" i="1"/>
  <c r="C428" i="1" s="1"/>
  <c r="D427" i="1"/>
  <c r="F427" i="1"/>
  <c r="E427" i="1"/>
  <c r="G428" i="1" l="1"/>
  <c r="L428" i="1"/>
  <c r="C429" i="1"/>
  <c r="B428" i="1"/>
  <c r="E428" i="1"/>
  <c r="H428" i="1"/>
  <c r="F428" i="1"/>
  <c r="K426" i="1" s="1"/>
  <c r="I428" i="1"/>
  <c r="G429" i="1" l="1"/>
  <c r="I429" i="1"/>
  <c r="F429" i="1"/>
  <c r="K429" i="1"/>
  <c r="E429" i="1"/>
  <c r="L429" i="1"/>
  <c r="C430" i="1"/>
  <c r="J429" i="1"/>
  <c r="H429" i="1"/>
  <c r="D429" i="1"/>
  <c r="B429" i="1"/>
  <c r="K430" i="1" l="1"/>
  <c r="D430" i="1"/>
  <c r="F430" i="1"/>
  <c r="C431" i="1"/>
  <c r="I430" i="1"/>
  <c r="L430" i="1"/>
  <c r="B430" i="1"/>
  <c r="E430" i="1"/>
  <c r="G430" i="1"/>
  <c r="H430" i="1"/>
  <c r="J430" i="1"/>
  <c r="H431" i="1" l="1"/>
  <c r="J431" i="1"/>
  <c r="F431" i="1"/>
  <c r="D431" i="1"/>
  <c r="G431" i="1"/>
  <c r="L431" i="1"/>
  <c r="I431" i="1"/>
  <c r="K431" i="1"/>
  <c r="B431" i="1"/>
  <c r="C432" i="1" s="1"/>
  <c r="E431" i="1"/>
  <c r="F432" i="1" l="1"/>
  <c r="I432" i="1"/>
  <c r="G432" i="1"/>
  <c r="L432" i="1"/>
  <c r="C433" i="1"/>
  <c r="B432" i="1"/>
  <c r="E432" i="1"/>
  <c r="H432" i="1"/>
  <c r="K433" i="1" l="1"/>
  <c r="E433" i="1"/>
  <c r="B433" i="1"/>
  <c r="C434" i="1"/>
  <c r="J433" i="1"/>
  <c r="H433" i="1"/>
  <c r="D433" i="1"/>
  <c r="F433" i="1"/>
  <c r="G433" i="1"/>
  <c r="I433" i="1"/>
  <c r="L433" i="1"/>
  <c r="B434" i="1" l="1"/>
  <c r="C435" i="1" s="1"/>
  <c r="D434" i="1"/>
  <c r="H434" i="1"/>
  <c r="I434" i="1"/>
  <c r="G434" i="1"/>
  <c r="F434" i="1"/>
  <c r="E434" i="1"/>
  <c r="K434" i="1"/>
  <c r="L434" i="1"/>
  <c r="J434" i="1"/>
  <c r="G435" i="1" l="1"/>
  <c r="E435" i="1"/>
  <c r="C436" i="1"/>
  <c r="B435" i="1"/>
  <c r="F435" i="1"/>
  <c r="H435" i="1"/>
  <c r="L435" i="1"/>
  <c r="I435" i="1"/>
  <c r="K143" i="1"/>
  <c r="K177" i="1"/>
  <c r="J29" i="1"/>
  <c r="D29" i="1" s="1"/>
  <c r="K32" i="1"/>
  <c r="J32" i="1"/>
  <c r="K69" i="1"/>
  <c r="J69" i="1"/>
  <c r="K92" i="1"/>
  <c r="J92" i="1"/>
  <c r="J119" i="1"/>
  <c r="D119" i="1" s="1"/>
  <c r="J121" i="1"/>
  <c r="D121" i="1" s="1"/>
  <c r="J123" i="1"/>
  <c r="D123" i="1" s="1"/>
  <c r="J126" i="1"/>
  <c r="D126" i="1" s="1"/>
  <c r="J129" i="1"/>
  <c r="K140" i="1"/>
  <c r="D140" i="1" s="1"/>
  <c r="J144" i="1"/>
  <c r="K144" i="1"/>
  <c r="J150" i="1"/>
  <c r="D150" i="1" s="1"/>
  <c r="J153" i="1"/>
  <c r="J159" i="1"/>
  <c r="J161" i="1"/>
  <c r="J166" i="1"/>
  <c r="J163" i="1"/>
  <c r="K174" i="1"/>
  <c r="D174" i="1" s="1"/>
  <c r="J178" i="1"/>
  <c r="D178" i="1" s="1"/>
  <c r="J183" i="1"/>
  <c r="J180" i="1"/>
  <c r="K183" i="1"/>
  <c r="K191" i="1"/>
  <c r="J191" i="1"/>
  <c r="K202" i="1"/>
  <c r="J202" i="1"/>
  <c r="K230" i="1"/>
  <c r="J230" i="1"/>
  <c r="J259" i="1"/>
  <c r="D259" i="1" s="1"/>
  <c r="J262" i="1"/>
  <c r="D262" i="1" s="1"/>
  <c r="J264" i="1"/>
  <c r="D264" i="1" s="1"/>
  <c r="K266" i="1"/>
  <c r="J266" i="1"/>
  <c r="J270" i="1"/>
  <c r="D270" i="1" s="1"/>
  <c r="J274" i="1"/>
  <c r="D274" i="1" s="1"/>
  <c r="K276" i="1"/>
  <c r="J276" i="1"/>
  <c r="J280" i="1"/>
  <c r="D280" i="1" s="1"/>
  <c r="J282" i="1"/>
  <c r="K289" i="1"/>
  <c r="J287" i="1"/>
  <c r="J289" i="1"/>
  <c r="K315" i="1"/>
  <c r="K335" i="1"/>
  <c r="K358" i="1"/>
  <c r="K411" i="1"/>
  <c r="J70" i="1"/>
  <c r="K70" i="1"/>
  <c r="K79" i="1"/>
  <c r="J79" i="1"/>
  <c r="K89" i="1"/>
  <c r="D89" i="1" s="1"/>
  <c r="K133" i="1"/>
  <c r="D133" i="1" s="1"/>
  <c r="K192" i="1"/>
  <c r="J192" i="1"/>
  <c r="K203" i="1"/>
  <c r="J203" i="1"/>
  <c r="J212" i="1"/>
  <c r="D212" i="1" s="1"/>
  <c r="J218" i="1"/>
  <c r="D218" i="1" s="1"/>
  <c r="J316" i="1"/>
  <c r="D316" i="1" s="1"/>
  <c r="K322" i="1"/>
  <c r="J322" i="1"/>
  <c r="J328" i="1"/>
  <c r="J359" i="1"/>
  <c r="K359" i="1"/>
  <c r="K370" i="1"/>
  <c r="J370" i="1"/>
  <c r="J387" i="1"/>
  <c r="D359" i="1" l="1"/>
  <c r="D183" i="1"/>
  <c r="D70" i="1"/>
  <c r="D276" i="1"/>
  <c r="D92" i="1"/>
  <c r="D32" i="1"/>
  <c r="E436" i="1"/>
  <c r="F436" i="1"/>
  <c r="G436" i="1"/>
  <c r="J436" i="1"/>
  <c r="L436" i="1"/>
  <c r="K436" i="1"/>
  <c r="D436" i="1"/>
  <c r="B436" i="1"/>
  <c r="C437" i="1"/>
  <c r="I436" i="1"/>
  <c r="H436" i="1"/>
  <c r="D322" i="1"/>
  <c r="D192" i="1"/>
  <c r="D79" i="1"/>
  <c r="D202" i="1"/>
  <c r="D289" i="1"/>
  <c r="D266" i="1"/>
  <c r="D69" i="1"/>
  <c r="D370" i="1"/>
  <c r="D203" i="1"/>
  <c r="D230" i="1"/>
  <c r="D191" i="1"/>
  <c r="D144" i="1"/>
  <c r="K437" i="1" l="1"/>
  <c r="B437" i="1"/>
  <c r="F437" i="1"/>
  <c r="C438" i="1"/>
  <c r="E437" i="1"/>
  <c r="L437" i="1"/>
  <c r="D437" i="1"/>
  <c r="J437" i="1"/>
  <c r="G437" i="1"/>
  <c r="I437" i="1"/>
  <c r="H437" i="1"/>
  <c r="H438" i="1" l="1"/>
  <c r="G438" i="1"/>
  <c r="D438" i="1"/>
  <c r="E438" i="1"/>
  <c r="K438" i="1"/>
  <c r="I438" i="1"/>
  <c r="J438" i="1"/>
  <c r="L438" i="1"/>
  <c r="B438" i="1"/>
  <c r="C439" i="1" s="1"/>
  <c r="F438" i="1"/>
  <c r="C440" i="1" l="1"/>
  <c r="H439" i="1"/>
  <c r="F439" i="1"/>
  <c r="K435" i="1" s="1"/>
  <c r="I439" i="1"/>
  <c r="L439" i="1"/>
  <c r="E439" i="1"/>
  <c r="G439" i="1"/>
  <c r="B439" i="1"/>
  <c r="K440" i="1" l="1"/>
  <c r="L440" i="1"/>
  <c r="D440" i="1"/>
  <c r="E440" i="1"/>
  <c r="I440" i="1"/>
  <c r="J440" i="1"/>
  <c r="B440" i="1"/>
  <c r="G440" i="1"/>
  <c r="F440" i="1"/>
  <c r="J404" i="1" s="1"/>
  <c r="D404" i="1" s="1"/>
  <c r="H440" i="1"/>
  <c r="A8" i="1"/>
  <c r="K387" i="1"/>
  <c r="D387" i="1" s="1"/>
  <c r="J311" i="1"/>
  <c r="J315" i="1"/>
  <c r="D315" i="1" s="1"/>
  <c r="J305" i="1"/>
  <c r="D305" i="1" s="1"/>
  <c r="K299" i="1"/>
  <c r="D299" i="1" s="1"/>
  <c r="J411" i="1"/>
  <c r="D411" i="1" s="1"/>
  <c r="J303" i="1"/>
  <c r="D303" i="1" s="1"/>
  <c r="J335" i="1" l="1"/>
  <c r="D335" i="1" s="1"/>
  <c r="J358" i="1"/>
  <c r="D358" i="1" s="1"/>
  <c r="K129" i="1"/>
  <c r="D129" i="1" s="1"/>
  <c r="K153" i="1"/>
  <c r="D153" i="1" s="1"/>
  <c r="K159" i="1"/>
  <c r="D159" i="1" s="1"/>
  <c r="K161" i="1"/>
  <c r="D161" i="1" s="1"/>
  <c r="K163" i="1"/>
  <c r="D163" i="1" s="1"/>
  <c r="K166" i="1"/>
  <c r="D166" i="1" s="1"/>
  <c r="J171" i="1"/>
  <c r="D171" i="1" s="1"/>
  <c r="K180" i="1"/>
  <c r="D180" i="1" s="1"/>
  <c r="K282" i="1"/>
  <c r="D282" i="1" s="1"/>
  <c r="K287" i="1"/>
  <c r="D287" i="1" s="1"/>
  <c r="K311" i="1"/>
  <c r="D311" i="1" s="1"/>
  <c r="K415" i="1"/>
  <c r="K421" i="1"/>
  <c r="K428" i="1"/>
  <c r="K432" i="1"/>
  <c r="J409" i="1"/>
  <c r="D409" i="1" s="1"/>
  <c r="J426" i="1"/>
  <c r="D426" i="1" s="1"/>
  <c r="J407" i="1"/>
  <c r="D407" i="1" s="1"/>
  <c r="J419" i="1"/>
  <c r="D419" i="1" s="1"/>
  <c r="J421" i="1"/>
  <c r="J439" i="1"/>
  <c r="J415" i="1"/>
  <c r="D415" i="1" s="1"/>
  <c r="J435" i="1"/>
  <c r="D435" i="1" s="1"/>
  <c r="J308" i="1"/>
  <c r="D308" i="1" s="1"/>
  <c r="J428" i="1"/>
  <c r="J226" i="1"/>
  <c r="D226" i="1" s="1"/>
  <c r="K228" i="1"/>
  <c r="D228" i="1" s="1"/>
  <c r="J177" i="1"/>
  <c r="D177" i="1" s="1"/>
  <c r="K302" i="1"/>
  <c r="J143" i="1"/>
  <c r="D143" i="1" s="1"/>
  <c r="J302" i="1"/>
  <c r="J432" i="1"/>
  <c r="D432" i="1" s="1"/>
  <c r="K439" i="1"/>
  <c r="D439" i="1" s="1"/>
  <c r="K328" i="1"/>
  <c r="D328" i="1" s="1"/>
  <c r="D428" i="1" l="1"/>
  <c r="D302" i="1"/>
  <c r="D19" i="1"/>
  <c r="D421" i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28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<sst xmlns="http://schemas.openxmlformats.org/spreadsheetml/2006/main" count="2186" uniqueCount="799">
  <si>
    <t>UNIDADE ESCOLAR</t>
  </si>
  <si>
    <t>CÓDIGO INEP</t>
  </si>
  <si>
    <t>ESCOLA ESTADUAL JOSÉ PONTES DE OLIVEIRA</t>
  </si>
  <si>
    <t>Nmax</t>
  </si>
  <si>
    <t>Ajustar altura?</t>
  </si>
  <si>
    <t>OBRA</t>
  </si>
  <si>
    <t>DATA</t>
  </si>
  <si>
    <t>CIDADE</t>
  </si>
  <si>
    <t>SIM</t>
  </si>
  <si>
    <t>REFORMA / IMPLANTAÇÃO (BLOCO PADRÃO 1 SALA DE AULA - COM LAJE / BLOCO SANITÁRIO REDUZIDO)</t>
  </si>
  <si>
    <t>BELA VISTA DE GOIÁS</t>
  </si>
  <si>
    <t>CRE</t>
  </si>
  <si>
    <t>ENDEREÇO</t>
  </si>
  <si>
    <t>REFERÊNCIA AGETOP</t>
  </si>
  <si>
    <t>PIRACANJUBA</t>
  </si>
  <si>
    <t>RUA 2 QD24, SAO JORGE, CEP:75240-000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</si>
  <si>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</si>
  <si>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</si>
  <si>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</si>
  <si>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</si>
  <si>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</si>
  <si>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</si>
  <si>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JAN/19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</si>
  <si>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</si>
  <si>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</si>
  <si>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</si>
  <si>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</si>
  <si>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</si>
  <si>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</si>
  <si>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</si>
  <si>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</si>
  <si>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</si>
  <si>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</si>
  <si>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</si>
  <si>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</si>
  <si>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</si>
  <si>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</si>
  <si>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</si>
  <si>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</si>
  <si>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</si>
  <si>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</si>
  <si>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</si>
  <si>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</si>
  <si>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</si>
  <si>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</si>
  <si>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</si>
  <si>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</si>
  <si>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</si>
  <si>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</si>
  <si>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</si>
  <si>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</si>
  <si>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</si>
  <si>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</si>
  <si>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</si>
  <si>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</si>
  <si>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REFORMA</t>
  </si>
  <si>
    <t>-</t>
  </si>
  <si>
    <t>Nível 2</t>
  </si>
  <si>
    <t>1.1.</t>
  </si>
  <si>
    <t>SERVIÇOS PRELIMINARES</t>
  </si>
  <si>
    <t>1.1.0.1.</t>
  </si>
  <si>
    <t>REMOÇÃO DE FORROS DE DRYWALL, PVC E FIBROMINERAL, DE FORMA MANUAL, SEM REAPROVEITAMENTO. AF_12/2017</t>
  </si>
  <si>
    <t>M2</t>
  </si>
  <si>
    <t xml:space="preserve">m2    </t>
  </si>
  <si>
    <t>1.1.0.2.</t>
  </si>
  <si>
    <t>DEM. MEIO FIO SEM REAPROV.C/TR.ATE C B E CARGA</t>
  </si>
  <si>
    <t xml:space="preserve">m     </t>
  </si>
  <si>
    <t>1.1.0.3.</t>
  </si>
  <si>
    <t>REMOÇÃO DE FORRO DE GESSO, DE FORMA MANUAL, SEM REAPROVEITAMENTO. AF_12/2017</t>
  </si>
  <si>
    <t>1.1.0.4.</t>
  </si>
  <si>
    <t>REMOÇÃO DE CABOS ELÉTRICOS, DE FORMA MANUAL, SEM REAPROVEITAMENTO. AF_12/2017</t>
  </si>
  <si>
    <t>M</t>
  </si>
  <si>
    <t>1.1.0.5.</t>
  </si>
  <si>
    <t>REMOÇÃO DE INTERRUPTORES/TOMADAS ELÉTRICAS, DE FORMA MANUAL, SEM REAPROVEITAMENTO. AF_12/2017</t>
  </si>
  <si>
    <t>UN</t>
  </si>
  <si>
    <t>1.1.0.6.</t>
  </si>
  <si>
    <t>REMOÇÃO DE LUMINÁRIAS, DE FORMA MANUAL, SEM REAPROVEITAMENTO. AF_12/2017</t>
  </si>
  <si>
    <t>1.1.0.7.</t>
  </si>
  <si>
    <t>PLACA DE OBRA EM CHAPA DE ACO GALVANIZADO</t>
  </si>
  <si>
    <t>1.2.</t>
  </si>
  <si>
    <t>TRANSPORTES</t>
  </si>
  <si>
    <t>1.2.0.1.</t>
  </si>
  <si>
    <t>TRANSPORTE DE ENTULHO COM CAMINHAO BASCULANTE 6 M3, RODOVIA PAVIMENTADA, DMT 0,5 A 1,0 KM</t>
  </si>
  <si>
    <t>M3</t>
  </si>
  <si>
    <t xml:space="preserve">m3    </t>
  </si>
  <si>
    <t>1.2.0.2.</t>
  </si>
  <si>
    <t>CARGA MANUAL DE ENTULHO EM CAMINHAO BASCULANTE 6 M3</t>
  </si>
  <si>
    <t>1.3.</t>
  </si>
  <si>
    <t>INSTALAÇÕES ELÉTRICAS</t>
  </si>
  <si>
    <t>1.3.0.1.</t>
  </si>
  <si>
    <t>BRACADEIRA METALICA TIPO "U" DIAM. 3/4"</t>
  </si>
  <si>
    <t xml:space="preserve">Un    </t>
  </si>
  <si>
    <t>1.3.0.2.</t>
  </si>
  <si>
    <t>BRACADEIRA METALICA TIPO "U" DIAM. 1"</t>
  </si>
  <si>
    <t>1.3.0.3.</t>
  </si>
  <si>
    <t>BRACADEIRA METALICA TIPO "U" DIAM. 1.1/2"</t>
  </si>
  <si>
    <t>1.3.0.4.</t>
  </si>
  <si>
    <t>BUCHA E ARRUELA METALICA DIAM. 3/4"</t>
  </si>
  <si>
    <t xml:space="preserve">PR    </t>
  </si>
  <si>
    <t>1.3.0.5.</t>
  </si>
  <si>
    <t>BUCHA E ARRUELA METALICA DIAM. 1"</t>
  </si>
  <si>
    <t>1.3.0.6.</t>
  </si>
  <si>
    <t>BUCHA E ARRUELA METALICA DIAM. 1.1/2"</t>
  </si>
  <si>
    <t>1.3.0.7.</t>
  </si>
  <si>
    <t>CABO DE COBRE FLEXÍVEL ISOLADO, 2,5 MM², ANTI-CHAMA 0,6/1,0 KV, PARA CIRCUITOS TERMINAIS - FORNECIMENTO E INSTALAÇÃO. AF_12/2015</t>
  </si>
  <si>
    <t xml:space="preserve">M     </t>
  </si>
  <si>
    <t>1.3.0.8.</t>
  </si>
  <si>
    <t>CABO DE COBRE FLEXÍVEL ISOLADO, 4 MM², ANTI-CHAMA 0,6/1,0 KV, PARA CIRCUITOS TERMINAIS - FORNECIMENTO E INSTALAÇÃO. AF_12/2015</t>
  </si>
  <si>
    <t>1.3.0.9.</t>
  </si>
  <si>
    <t>CABO DE COBRE FLEXÍVEL ISOLADO, 6 MM², ANTI-CHAMA 0,6/1,0 KV, PARA CIRCUITOS TERMINAIS - FORNECIMENTO E INSTALAÇÃO. AF_12/2015</t>
  </si>
  <si>
    <t>1.3.0.10.</t>
  </si>
  <si>
    <t>CAIXA DE PASSAGEM PARA TELEFONE 15X15X10CM (SOBREPOR), FORNECIMENTO E INSTALACAO.</t>
  </si>
  <si>
    <t>1.3.0.11.</t>
  </si>
  <si>
    <t>CAIXA OCTOGONAL 4" X 4", METÁLICA, INSTALADA EM LAJE - FORNECIMENTO E INSTALAÇÃO. AF_12/2015</t>
  </si>
  <si>
    <t>1.3.0.12.</t>
  </si>
  <si>
    <t>CONDULETE DE ALUMÍNIO, TIPO X, PARA ELETRODUTO DE AÇO GALVANIZADO DN 20 MM (3/4''), APARENTE - FORNECIMENTO E INSTALAÇÃO. AF_11/2016_P</t>
  </si>
  <si>
    <t xml:space="preserve">un    </t>
  </si>
  <si>
    <t>1.3.0.13.</t>
  </si>
  <si>
    <t>CURVA 90 GRAUS PARA ELETRODUTO, PVC, ROSCÁVEL, DN 25 MM (3/4"), PARA CIRCUITOS TERMINAIS, INSTALADA EM LAJE - FORNECIMENTO E INSTALAÇÃO. AF_12/2015</t>
  </si>
  <si>
    <t>1.3.0.14.</t>
  </si>
  <si>
    <t>CURVA 90 GRAUS PARA ELETRODUTO, PVC, ROSCÁVEL, DN 32 MM (1"), PARA CIRCUITOS TERMINAIS, INSTALADA EM LAJE - FORNECIMENTO E INSTALAÇÃO. AF_12/2015</t>
  </si>
  <si>
    <t>1.3.0.15.</t>
  </si>
  <si>
    <t>DISJUNTOR MONOPOLAR TIPO DIN, CORRENTE NOMINAL DE 10A - FORNECIMENTO E INSTALAÇÃO. AF_04/2016</t>
  </si>
  <si>
    <t>1.3.0.16.</t>
  </si>
  <si>
    <t>DISJUNTOR MONOPOLAR TIPO DIN, CORRENTE NOMINAL DE 16A - FORNECIMENTO E INSTALAÇÃO. AF_04/2016</t>
  </si>
  <si>
    <t>1.3.0.17.</t>
  </si>
  <si>
    <t>DISJUNTOR TRIPOLAR TIPO DIN, CORRENTE NOMINAL DE 32A - FORNECIMENTO E INSTALAÇÃO. AF_04/2016</t>
  </si>
  <si>
    <t>1.3.0.18.</t>
  </si>
  <si>
    <t>DISPOSITIVO DE PROTEÇÃO CONTRA SURTOS (D.P.S.) 275V DE 8 A 40KA</t>
  </si>
  <si>
    <t>1.3.0.19.</t>
  </si>
  <si>
    <t>DISJUNTOR TERMOMAGNETICO TRIPOLAR PADRAO NEMA (AMERICANO) 60 A 100A 240V, FORNECIMENTO E INSTALACAO</t>
  </si>
  <si>
    <t>1.3.0.20.</t>
  </si>
  <si>
    <t>ELETRODUTO RÍGIDO ROSCÁVEL, PVC, DN 25 MM (3/4"), PARA CIRCUITOS TERMINAIS, INSTALADO EM PAREDE - FORNECIMENTO E INSTALAÇÃO. AF_12/2015</t>
  </si>
  <si>
    <t>1.3.0.21.</t>
  </si>
  <si>
    <t>ELETRODUTO RÍGIDO ROSCÁVEL, PVC, DN 32 MM (1"), PARA CIRCUITOS TERMINAIS, INSTALADO EM PAREDE - FORNECIMENTO E INSTALAÇÃO. AF_12/2015</t>
  </si>
  <si>
    <t>1.3.0.22.</t>
  </si>
  <si>
    <t>ELETRODUTO RÍGIDO ROSCÁVEL, PVC, DN 50 MM (1 1/2") - FORNECIMENTO E INSTALAÇÃO. AF_12/2015</t>
  </si>
  <si>
    <t>1.3.0.23.</t>
  </si>
  <si>
    <t>FITA DE AUTO FUSAO, ROLO E 10,00 MM</t>
  </si>
  <si>
    <t>1.3.0.24.</t>
  </si>
  <si>
    <t>FITA ISOLANTE, ROLO DE 20,00 M</t>
  </si>
  <si>
    <t>1.3.0.25.</t>
  </si>
  <si>
    <t>INTERRUPTOR SIMPLES (1 MÓDULO), 10A/250V, INCLUINDO SUPORTE E PLACA - FORNECIMENTO E INSTALAÇÃO. AF_12/2015</t>
  </si>
  <si>
    <t>1.3.0.26.</t>
  </si>
  <si>
    <t>INTERRUPTOR DIFERENCIAL RESIDUAL (D.R.) BIPOLAR DE 25A-30mA</t>
  </si>
  <si>
    <t>1.3.0.27.</t>
  </si>
  <si>
    <t>LUMINÁRIA TIPO CALHA, DE SOBREPOR, COM 2 LÂMPADAS TUBULARES DE 36 W - FORNECIMENTO E INSTALAÇÃO. AF_11/2017</t>
  </si>
  <si>
    <t>1.3.0.28.</t>
  </si>
  <si>
    <t>LUMINÁRIA TIPO SPOT, DE SOBREPOR, COM 1 LÂMPADA DE 15 W - FORNECIMENTO E INSTALAÇÃO. AF_11/2017</t>
  </si>
  <si>
    <t>1.3.0.29.</t>
  </si>
  <si>
    <t xml:space="preserve">LÂMPADA LED TUBULAR 18W </t>
  </si>
  <si>
    <t xml:space="preserve">UN </t>
  </si>
  <si>
    <t>1.3.0.30.</t>
  </si>
  <si>
    <t>LUVA PARA ELETRODUTO, PVC, ROSCÁVEL, DN 25 MM (3/4"), PARA CIRCUITOS TERMINAIS, INSTALADA EM PAREDE - FORNECIMENTO E INSTALAÇÃO. AF_12/2015</t>
  </si>
  <si>
    <t>1.3.0.31.</t>
  </si>
  <si>
    <t>LUVA PARA ELETRODUTO, PVC, ROSCÁVEL, DN 32 MM (1"), PARA CIRCUITOS TERMINAIS, INSTALADA EM PAREDE - FORNECIMENTO E INSTALAÇÃO. AF_12/2015</t>
  </si>
  <si>
    <t>1.3.0.32.</t>
  </si>
  <si>
    <t>LUVA PARA ELETRODUTO, PVC, ROSCÁVEL, DN 50 MM (1 1/2") - FORNECIMENTO E INSTALAÇÃO. AF_12/2015</t>
  </si>
  <si>
    <t>1.3.0.33.</t>
  </si>
  <si>
    <t>QUADRO DE DISTRIBUICAO DE ENERGIA DE EMBUTIR, EM CHAPA METALICA, PARA 32 DISJUNTORES TERMOMAGNETICOS MONOPOLARES, COM BARRAMENTO TRIFASICO E NEUTRO, FORNECIMENTO E INSTALACAO</t>
  </si>
  <si>
    <t>1.3.0.34.</t>
  </si>
  <si>
    <t>TAMPA CEGA PARA CONDULETE METÁLICO</t>
  </si>
  <si>
    <t>1.3.0.35.</t>
  </si>
  <si>
    <t>TOMADA BAIXA DE EMBUTIR (1 MÓDULO), 2P+T 10 A, INCLUINDO SUPORTE E PLACA - FORNECIMENTO E INSTALAÇÃO. AF_12/2015</t>
  </si>
  <si>
    <t>1.3.0.36.</t>
  </si>
  <si>
    <t>TOMADA ALTA DE EMBUTIR (1 MÓDULO), 2P+T 20 A, INCLUINDO SUPORTE E PLACA - FORNECIMENTO E INSTALAÇÃO. AF_12/2015</t>
  </si>
  <si>
    <t>1.4.</t>
  </si>
  <si>
    <t>INSTALAÇÕES HIDROSSANITÁRIAS</t>
  </si>
  <si>
    <t>Nível 3</t>
  </si>
  <si>
    <t>1.4.1.</t>
  </si>
  <si>
    <t>PEÇAS E ACESSÓRIOS</t>
  </si>
  <si>
    <t>1.4.1.1.</t>
  </si>
  <si>
    <t>CAIXA DE PASSAGEM 20X20X25CM FUNDO BRITA SEM TAMPA</t>
  </si>
  <si>
    <t>1.4.1.2.</t>
  </si>
  <si>
    <t>ADESIVO PLASTICO - FRASCO 850 G</t>
  </si>
  <si>
    <t>1.4.1.3.</t>
  </si>
  <si>
    <t>SOLUCAO LIMPADORA 1000 CM3</t>
  </si>
  <si>
    <t>1.4.1.4.</t>
  </si>
  <si>
    <t>CAIXA DE PASSAGEM 60 X 60 CM SEM TAMPA</t>
  </si>
  <si>
    <t>1.4.1.5.</t>
  </si>
  <si>
    <t>TAMPA EM CONCRETO ARMADO 25 MPA E=5CM PARA A CAIXA DE PASSAGEM 60X60CM</t>
  </si>
  <si>
    <t>1.4.1.6.</t>
  </si>
  <si>
    <t>RES.METALICO TAÇA AÇO PATINÁVEL-V=5M3-COL.SEC.H=6M+FUNDAÇÃO+LOGOTIPO</t>
  </si>
  <si>
    <t>1.4.1.7.</t>
  </si>
  <si>
    <t xml:space="preserve">CAIXA DE AREIA 60X60CM FUNDO DE BRITA COM GRELHA METÁLICA FERRO CHATO PADRÃO AGETOP </t>
  </si>
  <si>
    <t>1.4.1.8.</t>
  </si>
  <si>
    <t>TORNEIRA DE BOIA, ROSCÁVEL, 1, FORNECIDA E INSTALADA EM RESERVAÇÃO DE ÁGUA. AF_06/2016</t>
  </si>
  <si>
    <t>1.4.2.</t>
  </si>
  <si>
    <t>ÁGUA FRIA</t>
  </si>
  <si>
    <t>1.4.2.1.</t>
  </si>
  <si>
    <t>REGISTRO DE GAVETA BRUTO, LATÃO, ROSCÁVEL, 2 1/2, INSTALADO EM RESERVAÇÃO DE ÁGUA DE EDIFICAÇÃO QUE POSSUA RESERVATÓRIO DE FIBRA/FIBROCIMENTO  FORNECIMENTO E INSTALAÇÃO. AF_06/2016</t>
  </si>
  <si>
    <t>1.4.2.2.</t>
  </si>
  <si>
    <t>TUBO, PVC, SOLDÁVEL, DN 25MM, INSTALADO EM PRUMADA DE ÁGUA - FORNECIMENTO E INSTALAÇÃO. AF_12/2014</t>
  </si>
  <si>
    <t>1.4.2.3.</t>
  </si>
  <si>
    <t>TUBO, PVC, SOLDÁVEL, DN 75MM, INSTALADO EM PRUMADA DE ÁGUA - FORNECIMENTO E INSTALAÇÃO. AF_12/2014</t>
  </si>
  <si>
    <t>1.4.2.4.</t>
  </si>
  <si>
    <t>ADAPTADOR CURTO COM BOLSA E ROSCA PARA REGISTRO, PVC, SOLDÁVEL, DN 75MM X 2.1/2, INSTALADO EM PRUMADA DE ÁGUA - FORNECIMENTO E INSTALAÇÃO. AF_12/2014</t>
  </si>
  <si>
    <t>1.4.2.5.</t>
  </si>
  <si>
    <t>LUVA, PVC, SOLDÁVEL, DN 75MM, INSTALADO EM PRUMADA DE ÁGUA - FORNECIMENTO E INSTALAÇÃO. AF_12/2014</t>
  </si>
  <si>
    <t>1.4.2.6.</t>
  </si>
  <si>
    <t>JOELHO 45 GRAUS, PVC, SOLDÁVEL, DN 25MM, INSTALADO EM PRUMADA DE ÁGUA - FORNECIMENTO E INSTALAÇÃO. AF_12/2014</t>
  </si>
  <si>
    <t>1.4.2.7.</t>
  </si>
  <si>
    <t>JOELHO 90 GRAUS, PVC, SOLDÁVEL, DN 25MM, INSTALADO EM PRUMADA DE ÁGUA - FORNECIMENTO E INSTALAÇÃO. AF_12/2014</t>
  </si>
  <si>
    <t>1.4.2.8.</t>
  </si>
  <si>
    <t>JOELHO 90 GRAUS, PVC, SOLDÁVEL, DN 75MM, INSTALADO EM PRUMADA DE ÁGUA - FORNECIMENTO E INSTALAÇÃO. AF_12/2014</t>
  </si>
  <si>
    <t>1.4.2.9.</t>
  </si>
  <si>
    <t>TE, PVC, SOLDÁVEL, DN 75MM, INSTALADO EM PRUMADA DE ÁGUA - FORNECIMENTO E INSTALAÇÃO. AF_12/2014</t>
  </si>
  <si>
    <t>1.4.3.</t>
  </si>
  <si>
    <t>ESGOTO SANITÁRIO</t>
  </si>
  <si>
    <t>1.4.3.1.</t>
  </si>
  <si>
    <t>TUBO PVC, SERIE NORMAL, ESGOTO PREDIAL, DN 75 MM, FORNECIDO E INSTALADO EM PRUMADA DE ESGOTO SANITÁRIO OU VENTILAÇÃO. AF_12/2014</t>
  </si>
  <si>
    <t>1.4.3.2.</t>
  </si>
  <si>
    <t>TUBO PVC, SERIE NORMAL, ESGOTO PREDIAL, DN 100 MM, FORNECIDO E INSTALADO EM PRUMADA DE ESGOTO SANITÁRIO OU VENTILAÇÃO. AF_12/2014</t>
  </si>
  <si>
    <t>1.5.</t>
  </si>
  <si>
    <t>INSTALAÇÕES ESPECIAIS</t>
  </si>
  <si>
    <t>1.5.0.1.</t>
  </si>
  <si>
    <t>CENTRAL DE GÁS PADRÃO AGETOP SEM INSTALAÇÕES (1+1 CILINDRO 45 KG)</t>
  </si>
  <si>
    <t>1.5.0.2.</t>
  </si>
  <si>
    <t>UNIÃO S/BRONZE PRETA 3/4" NPT 300 LBS</t>
  </si>
  <si>
    <t>1.5.0.3.</t>
  </si>
  <si>
    <t>TE DE REDUCAO DE FERRO GALVANIZADO, COM ROSCA BSP, DE 3/4" X 1/2"</t>
  </si>
  <si>
    <t>1.5.0.4.</t>
  </si>
  <si>
    <t>BUCHA DE REDUCAO DE FERRO GALVANIZADO, COM ROSCA BSP, DE 1/2" X 1/4"</t>
  </si>
  <si>
    <t>1.5.0.5.</t>
  </si>
  <si>
    <t>LUVA GALVANIZADO DE REDUÇÃO 3/4" X 1/2" (GÁS)</t>
  </si>
  <si>
    <t>1.5.0.6.</t>
  </si>
  <si>
    <t>NIPLE, EM FERRO GALVANIZADO, CONEXÃO ROSQUEADA, DN 15 (1/2"), INSTALADO EM RAMAIS E SUB-RAMAIS DE GÁS - FORNECIMENTO E INSTALAÇÃO. AF_12/2015</t>
  </si>
  <si>
    <t>1.5.0.7.</t>
  </si>
  <si>
    <t>NIPLE DUPLO 300 PSI 3/4"</t>
  </si>
  <si>
    <t>1.5.0.8.</t>
  </si>
  <si>
    <t>NIPLE DE REDUÇÃO 1/2" X 1/4" BSP</t>
  </si>
  <si>
    <t>1.5.0.9.</t>
  </si>
  <si>
    <t>NIPLE DE REDUÇÃO 3/4" X 1/2" BSP</t>
  </si>
  <si>
    <t>1.5.0.10.</t>
  </si>
  <si>
    <t>TUBO DE AÇO GALVANIZADO COM COSTURA, CLASSE MÉDIA, CONEXÃO ROSQUEADA, DN 20 (3/4"), INSTALADO EM RAMAIS E SUB-RAMAIS DE GÁS - FORNECIMENTO E INSTALAÇÃO. AF_12/2015</t>
  </si>
  <si>
    <t>1.5.0.11.</t>
  </si>
  <si>
    <t>JOELHO 90 GRAUS, EM FERRO GALVANIZADO, CONEXÃO ROSQUEADA, DN 20 (3/4"), INSTALADO EM RAMAIS E SUB-RAMAIS DE GÁS - FORNECIMENTO E INSTALAÇÃO. AF_12/2015</t>
  </si>
  <si>
    <t>1.5.0.12.</t>
  </si>
  <si>
    <t>FITA ANTICORROSIVA</t>
  </si>
  <si>
    <t>1.5.0.13.</t>
  </si>
  <si>
    <t>VÁLVULA ESFERICA LATÃO 3/4"</t>
  </si>
  <si>
    <t>1.5.0.14.</t>
  </si>
  <si>
    <t>TE PRETO 90º 3/4" NPT 300 LBS</t>
  </si>
  <si>
    <t>1.5.0.15.</t>
  </si>
  <si>
    <t>VÁLVULA UGV 3/4" (S) LATÃO</t>
  </si>
  <si>
    <t>1.5.0.16.</t>
  </si>
  <si>
    <t>VÁLVULA UGV 1/2" (S) LATÃO</t>
  </si>
  <si>
    <t>1.5.0.17.</t>
  </si>
  <si>
    <t>VALVULA DE RETENÇÃO LATÃO 1/2" X 7/16" NPT</t>
  </si>
  <si>
    <t>1.5.0.18.</t>
  </si>
  <si>
    <t>REGULADOR DE 2º ESTÁGIO 5KG/H</t>
  </si>
  <si>
    <t>1.5.0.19.</t>
  </si>
  <si>
    <t>REGULADOR DE 1º ESTÁGIO 60KG/H MODELO AP-40  COM MANÔMETRO</t>
  </si>
  <si>
    <t>1.5.0.20.</t>
  </si>
  <si>
    <t>EXTINTOR PO QUIMICO SECO (6 KG) - CAPACIDADE EXTINTORA 20 BC</t>
  </si>
  <si>
    <t>1.5.0.21.</t>
  </si>
  <si>
    <t>PLACA DE SINALIZAÇÃO EM PVC COD 01 - (300X300) PROIBIDO FUMAR</t>
  </si>
  <si>
    <t>1.5.0.22.</t>
  </si>
  <si>
    <t>PLACA DE SINALIZAÇÃO EM PVC COD 06 - (300X300) PERIGO INFLAMÁVEL</t>
  </si>
  <si>
    <t>1.5.0.23.</t>
  </si>
  <si>
    <t>BRAÇADEIRA METALICA TIPO "D" DIAM. 3/4"</t>
  </si>
  <si>
    <t>1.5.0.24.</t>
  </si>
  <si>
    <t>PARAFUSO P/BUCHA S-10</t>
  </si>
  <si>
    <t>1.5.0.25.</t>
  </si>
  <si>
    <t>BUCHA DE NYLON S-10</t>
  </si>
  <si>
    <t>1.5.0.26.</t>
  </si>
  <si>
    <t>SUPORTE PARA COLETOR</t>
  </si>
  <si>
    <t>1.6.</t>
  </si>
  <si>
    <t>ALVENARIAS E DIVISÓRIAS</t>
  </si>
  <si>
    <t>1.6.0.1.</t>
  </si>
  <si>
    <t>MURETA P/ QUAD. POLIESP. ALV. DE TIJ. FURADO - 1/2 VEZ - C/ CHP. E PEDRISCO - H=0,80 M</t>
  </si>
  <si>
    <t>1.7.</t>
  </si>
  <si>
    <t>REVESTIMENTO DE PAREDE</t>
  </si>
  <si>
    <t>1.7.0.1.</t>
  </si>
  <si>
    <t>MASSA ÚNICA, PARA RECEBIMENTO DE PINTURA, EM ARGAMASSA TRAÇO 1:2:8, PREPARO MECÂNICO COM BETONEIRA 400L, APLICADA MANUALMENTE EM FACES INTERNAS DE PAREDES, ESPESSURA DE 10MM, COM EXECUÇÃO DE TALISCAS. AF_06/2014</t>
  </si>
  <si>
    <t>1.8.</t>
  </si>
  <si>
    <t>FORROS</t>
  </si>
  <si>
    <t>1.8.0.1.</t>
  </si>
  <si>
    <t>FORRO DE PVC SEM ESTRUTURA DE METALON (COM REPINTURA DA ESTRUTURA COM TINTA ALQUÍDICA D.F.)</t>
  </si>
  <si>
    <t>1.8.0.2.</t>
  </si>
  <si>
    <t>FORRO EM RÉGUAS DE PVC, FRISADO, PARA AMBIENTES COMERCIAIS, INCLUSIVE ESTRUTURA DE FIXAÇÃO. AF_05/2017_P</t>
  </si>
  <si>
    <t>1.9.</t>
  </si>
  <si>
    <t>REVESTIMENTO DE PISO</t>
  </si>
  <si>
    <t>1.9.0.1.</t>
  </si>
  <si>
    <t>PISO DE BORRACHA COLORIDO MODELO TÁTIL ( ALERTA OU DIRECIONAL) INCLUSO CONTRAPISO (1CI:3ARML) C/ E=2CM E NATA DE CIMENTO</t>
  </si>
  <si>
    <t>1.9.0.2.</t>
  </si>
  <si>
    <t>PISO DE LADRILHO HIDRÁULICO COLORIDO MODELO TÁTIL ( ALERTA OU DIRECIONAL) SEM LASTRO</t>
  </si>
  <si>
    <t>1.10.</t>
  </si>
  <si>
    <t>ADMINISTRAÇÃO</t>
  </si>
  <si>
    <t>1.10.1.</t>
  </si>
  <si>
    <t>MENSALISTAS</t>
  </si>
  <si>
    <t>1.10.1.1.</t>
  </si>
  <si>
    <t>ENGENHEIRO CIVIL DE OBRA PLENO COM ENCARGOS COMPLEMENTARES</t>
  </si>
  <si>
    <t>H</t>
  </si>
  <si>
    <t>1.10.1.2.</t>
  </si>
  <si>
    <t>ENCARREGADO GERAL COM ENCARGOS COMPLEMENTARES</t>
  </si>
  <si>
    <t>1.10.2.</t>
  </si>
  <si>
    <t>LAUDO DE ESTANQUEIDADE</t>
  </si>
  <si>
    <t>1.10.2.1.</t>
  </si>
  <si>
    <t>1.11.</t>
  </si>
  <si>
    <t>PINTURA</t>
  </si>
  <si>
    <t>1.11.0.1.</t>
  </si>
  <si>
    <t>APLICAÇÃO MANUAL DE PINTURA COM TINTA LÁTEX ACRÍLICA EM PAREDES, DUAS DEMÃOS. AF_06/2014</t>
  </si>
  <si>
    <t>1.11.0.2.</t>
  </si>
  <si>
    <t>PINTURA ESMALTE FOSCO, DUAS DEMAOS, SOBRE SUPERFICIE METALICA, INCLUSO UMA DEMAO DE FUNDO ANTICORROSIVO. UTILIZACAO DE REVOLVER ( AR-COMPRIMIDO).</t>
  </si>
  <si>
    <t>1.11.0.3.</t>
  </si>
  <si>
    <t>PINTURA ACRILICA DE FAIXAS DE DEMARCACAO EM QUADRA POLIESPORTIVA, 5 CM DE LARGURA</t>
  </si>
  <si>
    <t>1.11.0.4.</t>
  </si>
  <si>
    <t>PINTURA EPOXI, TRES DEMAOS</t>
  </si>
  <si>
    <t>1.12.</t>
  </si>
  <si>
    <t>DIVERSOS</t>
  </si>
  <si>
    <t>1.12.0.1.</t>
  </si>
  <si>
    <t>ALAMBRADO PARA QUADRA POLIESPORTIVA, ESTRUTURADO POR TUBOS DE ACO GALVANIZADO, COM COSTURA, DIN 2440, DIAMETRO 2", COM TELA DE ARAME GALVANIZADO, FIO 14 BWG E MALHA QUADRADA 5X5CM</t>
  </si>
  <si>
    <t>1.12.0.2.</t>
  </si>
  <si>
    <t>LIMPEZA FINAL DE OBRA - (OBRAS CIVIS)</t>
  </si>
  <si>
    <t>2.</t>
  </si>
  <si>
    <t>IMPLANTAÇÃO</t>
  </si>
  <si>
    <t>2.1.</t>
  </si>
  <si>
    <t>2.1.0.1.</t>
  </si>
  <si>
    <t>CORTE RASO E RECORTE DE ÁRVORE COM DIÂMETRO DE TRONCO MAIOR OU IGUAL A 0,60 M.AF_05/2018</t>
  </si>
  <si>
    <t>2.1.0.2.</t>
  </si>
  <si>
    <t>DEM.PISO CIMENT.SOBRE LASTRO CONC.C/TR.ATE CB. E CARGA</t>
  </si>
  <si>
    <t>2.1.0.3.</t>
  </si>
  <si>
    <t>DEMOLIÇÃO DE ALVENARIA DE BLOCO FURADO, DE FORMA MANUAL, SEM REAPROVEITAMENTO. AF_12/2017</t>
  </si>
  <si>
    <t>2.1.0.4.</t>
  </si>
  <si>
    <t>PODA EM ALTURA DE ÁRVORE COM DIÂMETRO DE TRONCO MAIOR OU IGUAL A 0,40 M E MENOR QUE 0,60 M.AF_05/2018</t>
  </si>
  <si>
    <t>2.1.0.5.</t>
  </si>
  <si>
    <t>CAPINA E LIMPEZA MANUAL DE TERRENO</t>
  </si>
  <si>
    <t>2.2.</t>
  </si>
  <si>
    <t>2.2.0.1.</t>
  </si>
  <si>
    <t>2.2.0.2.</t>
  </si>
  <si>
    <t>2.3.</t>
  </si>
  <si>
    <t>SERVIÇO EM TERRA</t>
  </si>
  <si>
    <t>2.3.0.1.</t>
  </si>
  <si>
    <t>ESCAVACAO MECANICA CAMPO ABERTO EM SOLO EXCETO ROCHA ATE 2,00M PROFUNDIDADE</t>
  </si>
  <si>
    <t>2.3.0.2.</t>
  </si>
  <si>
    <t>CARGA E DESCARGA MECANIZADAS DE ENTULHO EM CAMINHAO BASCULANTE 6 M3</t>
  </si>
  <si>
    <t>2.3.0.3.</t>
  </si>
  <si>
    <t>INDENIZAÇÃO DE JAZIDA</t>
  </si>
  <si>
    <t>2.3.0.4.</t>
  </si>
  <si>
    <t>TRANSPORTE DE MATERIAL ESCAVADO M3.KM</t>
  </si>
  <si>
    <t xml:space="preserve">m3km  </t>
  </si>
  <si>
    <t>2.3.0.5.</t>
  </si>
  <si>
    <t>COMPACTACAO MECANICA C/ CONTROLE DO GC&gt;=95% DO PN (AREAS) (C/MONIVELADORA 140 HP E ROLO COMPRESSOR VIBRATORIO 80 HP)</t>
  </si>
  <si>
    <t>2.4.</t>
  </si>
  <si>
    <t>2.4.0.1.</t>
  </si>
  <si>
    <t>ALVENARIA EM TIJOLO CERAMICO MACICO 5X10X20CM 1/2 VEZ (ESPESSURA 10CM), ASSENTADO COM ARGAMASSA TRACO 1:2:8 (CIMENTO, CAL E AREIA)</t>
  </si>
  <si>
    <t>2.5.</t>
  </si>
  <si>
    <t>COBERTURAS</t>
  </si>
  <si>
    <t>2.5.0.1.</t>
  </si>
  <si>
    <t>CALHA EM CHAPA DE AÇO GALVANIZADO NÚMERO 24, DESENVOLVIMENTO DE 50 CM, INCLUSO TRANSPORTE VERTICAL. AF_06/2016</t>
  </si>
  <si>
    <t>2.6.</t>
  </si>
  <si>
    <t>ESQUADRIAS METÁLICAS</t>
  </si>
  <si>
    <t>2.6.0.1.</t>
  </si>
  <si>
    <t>GUARDA-CORPO COM CORRIMÃO - SEDUC</t>
  </si>
  <si>
    <t>2.6.0.2.</t>
  </si>
  <si>
    <t>GRELHA PADRÃO AGETOP DE FERRO CHATO COM BERÇO (ESPAÇAMENTO ENTRE FACES = 1,5CM - NBR 9050 ACESSIBILIDADE)</t>
  </si>
  <si>
    <t>2.7.</t>
  </si>
  <si>
    <t>2.7.0.1.</t>
  </si>
  <si>
    <t>CHAPISCO APLICADO EM ALVENARIAS E ESTRUTURAS DE CONCRETO INTERNAS, COM COLHER DE PEDREIRO.  ARGAMASSA TRAÇO 1:3 COM PREPARO EM BETONEIRA 400L. AF_06/2014</t>
  </si>
  <si>
    <t>2.7.0.2.</t>
  </si>
  <si>
    <t>MASSA ÚNICA, PARA RECEBIMENTO DE PINTURA, EM ARGAMASSA TRAÇO 1:2:8, PREPARO MANUAL, APLICADA MANUALMENTE EM FACES INTERNAS DE PAREDES, ESPESSURA DE 10MM, COM EXECUÇÃO DE TALISCAS. AF_06/2014</t>
  </si>
  <si>
    <t>2.8.</t>
  </si>
  <si>
    <t>2.8.0.1.</t>
  </si>
  <si>
    <t>EXECUÇÃO DE PASSEIO (CALÇADA) OU PISO DE CONCRETO COM CONCRETO MOLDADO IN LOCO, FEITO EM OBRA, ACABAMENTO CONVENCIONAL, ESPESSURA 6 CM, ARMADO. AF_07/2016</t>
  </si>
  <si>
    <t>2.9.</t>
  </si>
  <si>
    <t>2.9.0.1.</t>
  </si>
  <si>
    <t>PINTURA ACRILICA EM PISO CIMENTADO DUAS DEMAOS</t>
  </si>
  <si>
    <t>2.9.0.2.</t>
  </si>
  <si>
    <t>2.10.</t>
  </si>
  <si>
    <t>2.10.0.1.</t>
  </si>
  <si>
    <t>PLANTIO DE GRAMA EM PLACAS. AF_05/2018</t>
  </si>
  <si>
    <t>2.10.0.2.</t>
  </si>
  <si>
    <t>CANALETA CONCRETO DESEMPENADO 5 CM PD.AGETOP</t>
  </si>
  <si>
    <t>3.</t>
  </si>
  <si>
    <t>BLOCO 1 SALA - LAJE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</si>
  <si>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</si>
  <si>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</si>
  <si>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</si>
  <si>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</si>
  <si>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</si>
  <si>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3.2.0.2.</t>
  </si>
  <si>
    <t>3.3.</t>
  </si>
  <si>
    <t>3.3.0.1.</t>
  </si>
  <si>
    <t>ESCAVAÇÃO MANUAL DE VALA COM PROFUNDIDADE MENOR OU IGUAL A 1,30 M. AF_03/2016</t>
  </si>
  <si>
    <t>3.3.0.2.</t>
  </si>
  <si>
    <t>REATERRO MANUAL APILOADO COM SOQUETE. AF_10/2017</t>
  </si>
  <si>
    <t>3.3.0.3.</t>
  </si>
  <si>
    <t>3.3.0.4.</t>
  </si>
  <si>
    <t>3.3.0.5.</t>
  </si>
  <si>
    <t>3.3.0.6.</t>
  </si>
  <si>
    <t>3.3.0.7.</t>
  </si>
  <si>
    <t>3.4.</t>
  </si>
  <si>
    <t>FUNDAÇÕES E SONDAGENS</t>
  </si>
  <si>
    <t>3.4.1.</t>
  </si>
  <si>
    <t>ESTACAS E BLOCOS</t>
  </si>
  <si>
    <t>3.4.1.1.</t>
  </si>
  <si>
    <t>ESTACA BROCA DE CONCRETO, DIÂMETRO DE 30 CM, PROFUNDIDADE DE ATÉ 3 M, ESCAVAÇÃO MANUAL COM TRADO CONCHA, NÃO ARMADA. AF_03/2018</t>
  </si>
  <si>
    <t>3.4.1.2.</t>
  </si>
  <si>
    <t>ESCAVAÇÃO MANUAL PARA BLOCO DE COROAMENTO OU SAPATA, SEM PREVISÃO DE FÔRMA. AF_06/2017</t>
  </si>
  <si>
    <t>3.4.1.3.</t>
  </si>
  <si>
    <t>3.4.1.4.</t>
  </si>
  <si>
    <t>CONCRETO FCK = 15MPA, TRAÇO 1:3,4:3,5 (CIMENTO/ AREIA MÉDIA/ BRITA 1)  - PREPARO MECÂNICO COM BETONEIRA 400 L. AF_07/2016</t>
  </si>
  <si>
    <t>3.4.1.5.</t>
  </si>
  <si>
    <t>LANCAMENTO/APLICACAO MANUAL DE CONCRETO EM FUNDACOES</t>
  </si>
  <si>
    <t>3.4.1.6.</t>
  </si>
  <si>
    <t>ARMAÇÃO DE BLOCO, VIGA BALDRAME OU SAPATA UTILIZANDO AÇO CA-50 DE 6,3 MM - MONTAGEM. AF_06/2017</t>
  </si>
  <si>
    <t>KG</t>
  </si>
  <si>
    <t xml:space="preserve">Kg    </t>
  </si>
  <si>
    <t>3.4.1.7.</t>
  </si>
  <si>
    <t>ARMAÇÃO DE BLOCO, VIGA BALDRAME OU SAPATA UTILIZANDO AÇO CA-50 DE 8 MM - MONTAGEM. AF_06/2017</t>
  </si>
  <si>
    <t>3.4.1.8.</t>
  </si>
  <si>
    <t>ARMAÇÃO DE BLOCO, VIGA BALDRAME OU SAPATA UTILIZANDO AÇO CA-50 DE 10 MM - MONTAGEM. AF_06/2017</t>
  </si>
  <si>
    <t>3.4.1.9.</t>
  </si>
  <si>
    <t>ARMAÇÃO DE BLOCO, VIGA BALDRAME E SAPATA UTILIZANDO AÇO CA-60 DE 5 MM - MONTAGEM. AF_06/2017</t>
  </si>
  <si>
    <t>3.5.</t>
  </si>
  <si>
    <t>ESTRUTURA</t>
  </si>
  <si>
    <t>3.5.1.</t>
  </si>
  <si>
    <t>VIGAS BALDRAMES</t>
  </si>
  <si>
    <t>3.5.1.1.</t>
  </si>
  <si>
    <t>ESCAVAÇÃO MANUAL DE VALA PARA VIGA BALDRAME, COM PREVISÃO DE FÔRMA. AF_06/2017</t>
  </si>
  <si>
    <t>3.5.1.2.</t>
  </si>
  <si>
    <t>3.5.1.3.</t>
  </si>
  <si>
    <t>FORMA DE TABUA CINTA BALDRAME U=8 VEZES</t>
  </si>
  <si>
    <t>3.5.1.4.</t>
  </si>
  <si>
    <t>3.5.1.5.</t>
  </si>
  <si>
    <t>3.5.1.6.</t>
  </si>
  <si>
    <t>3.5.1.7.</t>
  </si>
  <si>
    <t>3.5.1.8.</t>
  </si>
  <si>
    <t>3.5.2.</t>
  </si>
  <si>
    <t>PILARES</t>
  </si>
  <si>
    <t>3.5.2.1.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</si>
  <si>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</si>
  <si>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3.5.2.2.</t>
  </si>
  <si>
    <t>CONCRETO FCK = 20MPA, TRAÇO 1:2,7:3 (CIMENTO/ AREIA MÉDIA/ BRITA 1)  - PREPARO MECÂNICO COM BETONEIRA 400 L. AF_07/2016</t>
  </si>
  <si>
    <t>3.5.2.3.</t>
  </si>
  <si>
    <t>LANÇAMENTO COM USO DE BALDES, ADENSAMENTO E ACABAMENTO DE CONCRETO EM ESTRUTURAS. AF_12/2015</t>
  </si>
  <si>
    <t>3.5.2.4.</t>
  </si>
  <si>
    <t>ARMAÇÃO DE PILAR OU VIGA DE UMA ESTRUTURA CONVENCIONAL DE CONCRETO ARMADO EM UMA EDIFICAÇÃO TÉRREA OU SOBRADO UTILIZANDO AÇO CA-50 DE 10,0 MM - MONTAGEM. AF_12/2015</t>
  </si>
  <si>
    <t>3.5.2.5.</t>
  </si>
  <si>
    <t>ARMAÇÃO DE PILAR OU VIGA DE UMA ESTRUTURA CONVENCIONAL DE CONCRETO ARMADO EM UMA EDIFICAÇÃO TÉRREA OU SOBRADO UTILIZANDO AÇO CA-60 DE 5,0 MM - MONTAGEM. AF_12/2015</t>
  </si>
  <si>
    <t>3.5.3.</t>
  </si>
  <si>
    <t>VIGAS DE COBERTURA</t>
  </si>
  <si>
    <t>3.5.3.1.</t>
  </si>
  <si>
    <t>MONTAGEM E DESMONTAGEM DE FÔRMA DE VIGA, ESCORAMENTO METÁLICO, PÉ-DIREITO SIMPLES, EM CHAPA DE MADEIRA RESINADA, 8 UTILIZAÇÕES. AF_12/2015</t>
  </si>
  <si>
    <t>3.5.3.2.</t>
  </si>
  <si>
    <t>3.5.3.3.</t>
  </si>
  <si>
    <t>3.5.3.4.</t>
  </si>
  <si>
    <t>ARMAÇÃO DE PILAR OU VIGA DE UMA ESTRUTURA CONVENCIONAL DE CONCRETO ARMADO EM UMA EDIFICAÇÃO TÉRREA OU SOBRADO UTILIZANDO AÇO CA-50 DE 8,0 MM - MONTAGEM. AF_12/2015</t>
  </si>
  <si>
    <t>3.5.3.5.</t>
  </si>
  <si>
    <t>3.5.3.6.</t>
  </si>
  <si>
    <t>ARMAÇÃO DE PILAR OU VIGA DE UMA ESTRUTURA CONVENCIONAL DE CONCRETO ARMADO EM UMA EDIFICAÇÃO TÉRREA OU SOBRADO UTILIZANDO AÇO CA-50 DE 12,5 MM - MONTAGEM. AF_12/2015</t>
  </si>
  <si>
    <t>3.5.3.7.</t>
  </si>
  <si>
    <t>3.5.4.</t>
  </si>
  <si>
    <t>LAJE</t>
  </si>
  <si>
    <t>3.5.4.1.</t>
  </si>
  <si>
    <t>LAJE PRE-MOLDADA P/FORRO, SOBRECARGA 100KG/M2, VAOS ATE 3,50M/E=8CM, C/LAJOTAS E CAP.C/CONC FCK=20MPA, 3CM, INTER-EIXO 38CM, C/ESCORAMENTO (REAPR.3X) E FERRAGEM NEGATIVA</t>
  </si>
  <si>
    <t>3.5.5.</t>
  </si>
  <si>
    <t>OUTROS</t>
  </si>
  <si>
    <t>3.5.5.1.</t>
  </si>
  <si>
    <t>ENSAIO DE RESISTENCIA A COMPRESSAO SIMPLES - CONCRETO</t>
  </si>
  <si>
    <t>3.6.</t>
  </si>
  <si>
    <t>3.6.0.1.</t>
  </si>
  <si>
    <t>3.6.0.2.</t>
  </si>
  <si>
    <t>3.6.0.3.</t>
  </si>
  <si>
    <t>BUCHA DE NYLON S-6</t>
  </si>
  <si>
    <t>3.6.0.4.</t>
  </si>
  <si>
    <t>3.6.0.5.</t>
  </si>
  <si>
    <t>3.6.0.6.</t>
  </si>
  <si>
    <t>3.6.0.7.</t>
  </si>
  <si>
    <t>CABO DE COBRE FLEXÍVEL ISOLADO, 4 MM², ANTI-CHAMA 450/750 V, PARA CIRCUITOS TERMINAIS - FORNECIMENTO E INSTALAÇÃO. AF_12/2015</t>
  </si>
  <si>
    <t>3.6.0.8.</t>
  </si>
  <si>
    <t>CAIXA DE PASSAGEM 30X30X40 COM TAMPA E DRENO BRITA</t>
  </si>
  <si>
    <t>3.6.0.9.</t>
  </si>
  <si>
    <t>CAIXA OCTOGONAL 4" X 4", PVC, INSTALADA EM LAJE - FORNECIMENTO E INSTALAÇÃO. AF_12/2015</t>
  </si>
  <si>
    <t>3.6.0.10.</t>
  </si>
  <si>
    <t>CAIXA RETANGULAR 4" X 2" ALTA (2,00 M DO PISO), METÁLICA, INSTALADA EM PAREDE - FORNECIMENTO E INSTALAÇÃO. AF_12/2015</t>
  </si>
  <si>
    <t>3.6.0.11.</t>
  </si>
  <si>
    <t>3.6.0.12.</t>
  </si>
  <si>
    <t>CAIXA RETANGULAR 4" X 2" BAIXA (0,30 M DO PISO), METÁLICA, INSTALADA EM PAREDE - FORNECIMENTO E INSTALAÇÃO. AF_12/2015</t>
  </si>
  <si>
    <t>3.6.0.13.</t>
  </si>
  <si>
    <t>CURVA 90 GRAUS PARA ELETRODUTO, PVC, ROSCÁVEL, DN 25 MM (3/4"), PARA CIRCUITOS TERMINAIS, INSTALADA EM PAREDE - FORNECIMENTO E INSTALAÇÃO. AF_12/2015</t>
  </si>
  <si>
    <t>3.6.0.14.</t>
  </si>
  <si>
    <t>DISJUNTOR MONOPOLAR TIPO DIN, CORRENTE NOMINAL DE 20A - FORNECIMENTO E INSTALAÇÃO. AF_04/2016</t>
  </si>
  <si>
    <t>3.6.0.15.</t>
  </si>
  <si>
    <t>DISJUNTOR MONOPOLAR TIPO DIN, CORRENTE NOMINAL DE 25A - FORNECIMENTO E INSTALAÇÃO. AF_04/2016</t>
  </si>
  <si>
    <t>3.6.0.16.</t>
  </si>
  <si>
    <t>3.6.0.17.</t>
  </si>
  <si>
    <t>3.6.0.18.</t>
  </si>
  <si>
    <t>3.6.0.19.</t>
  </si>
  <si>
    <t>3.6.0.20.</t>
  </si>
  <si>
    <t>LÂMPADA COMPACTA DE LED 10 W, BASE E27 - FORNECIMENTO E INSTALAÇÃO. AF_11/2017</t>
  </si>
  <si>
    <t>3.6.0.21.</t>
  </si>
  <si>
    <t>LUMINÁRIA TIPO PLAFON REDONDO COM VIDRO FOSCO, DE SOBREPOR, COM 2 LÂMPADAS DE 15 W - FORNECIMENTO E INSTALAÇÃO. AF_11/2017</t>
  </si>
  <si>
    <t>3.6.0.22.</t>
  </si>
  <si>
    <t>3.6.0.23.</t>
  </si>
  <si>
    <t>3.6.0.24.</t>
  </si>
  <si>
    <t>3.6.0.25.</t>
  </si>
  <si>
    <t>PARAFUSO P/BUCHA S-6</t>
  </si>
  <si>
    <t>3.6.0.26.</t>
  </si>
  <si>
    <t>QUADRO DE DISTRIBUICAO DE ENERGIA EM CHAPA DE ACO GALVANIZADO, PARA 12 DISJUNTORES TERMOMAGNETICOS MONOPOLARES, COM BARRAMENTO TRIFASICO E NEUTRO - FORNECIMENTO E INSTALACAO</t>
  </si>
  <si>
    <t>3.6.0.27.</t>
  </si>
  <si>
    <t>TOMADA BAIXA DE EMBUTIR (1 MÓDULO), 2P+T 10 A, SEM SUPORTE E SEM PLACA - FORNECIMENTO E INSTALAÇÃO. AF_12/2015</t>
  </si>
  <si>
    <t>3.6.0.28.</t>
  </si>
  <si>
    <t>TOMADA ALTA DE EMBUTIR (1 MÓDULO), 2P+T 20 A, SEM SUPORTE E SEM PLACA - FORNECIMENTO E INSTALAÇÃO. AF_12/2015</t>
  </si>
  <si>
    <t>3.7.</t>
  </si>
  <si>
    <t>3.7.0.1.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</si>
  <si>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</si>
  <si>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3.7.0.2.</t>
  </si>
  <si>
    <t>FIXAÇÃO (ENCUNHAMENTO) DE ALVENARIA DE VEDAÇÃO COM ARGAMASSA APLICADA COM COLHER. AF_03/2016</t>
  </si>
  <si>
    <t>3.8.</t>
  </si>
  <si>
    <t>IMPERMEABILIZACAO</t>
  </si>
  <si>
    <t>3.8.0.1.</t>
  </si>
  <si>
    <t>IMPERMEABILIZACAO DE ESTRUTURAS ENTERRADAS, COM TINTA ASFALTICA, DUAS DEMAOS.</t>
  </si>
  <si>
    <t>3.9.</t>
  </si>
  <si>
    <t>ESTRUTURAS METÁLICAS</t>
  </si>
  <si>
    <t>3.9.0.1.</t>
  </si>
  <si>
    <t>ESTRUTURA METÁLICA CONVENCIONAL EM AÇO DO TIPO USI SAC-300 COM FUNDO ANTICORROSIVO</t>
  </si>
  <si>
    <t>3.10.</t>
  </si>
  <si>
    <t>3.10.0.1.</t>
  </si>
  <si>
    <t>TELHAMENTO COM TELHA CERÂMICA CAPA-CANAL, TIPO PLAN, COM ATÉ 2 ÁGUAS, INCLUSO TRANSPORTE VERTICAL. AF_06/2016</t>
  </si>
  <si>
    <t>3.10.0.2.</t>
  </si>
  <si>
    <t>CUMEEIRA PARA TELHA CERÂMICA EMBOÇADA COM ARGAMASSA TRAÇO 1:2:9 (CIMENTO, CAL E AREIA) PARA TELHADOS COM ATÉ 2 ÁGUAS, INCLUSO TRANSPORTE VERTICAL. AF_06/2016</t>
  </si>
  <si>
    <t>3.10.0.3.</t>
  </si>
  <si>
    <t>EMBOÇAMENTO COM ARGAMASSA TRAÇO 1:2:9 (CIMENTO, CAL E AREIA). AF_06/2016</t>
  </si>
  <si>
    <t>3.11.</t>
  </si>
  <si>
    <t>3.11.0.1.</t>
  </si>
  <si>
    <t>JANELA DE AÇO DE CORRER, 4 FOLHAS, FIXAÇÃO COM ARGAMASSA, SEM VIDROS, PADRONIZADA. AF_07/2016</t>
  </si>
  <si>
    <t>3.11.0.2.</t>
  </si>
  <si>
    <t>JANELA DE AÇO BASCULANTE, FIXAÇÃO COM ARGAMASSA, SEM VIDROS, PADRONIZADA. AF_07/2016</t>
  </si>
  <si>
    <t>3.11.0.3.</t>
  </si>
  <si>
    <t>PORTA DE FERRO DE ABRIR TIPO BARRA CHATA, COM REQUADRO E GUARNICAO COMPLETA</t>
  </si>
  <si>
    <t>3.12.</t>
  </si>
  <si>
    <t>VIDROS</t>
  </si>
  <si>
    <t>3.12.0.1.</t>
  </si>
  <si>
    <t>VIDRO LISO COMUM TRANSPARENTE, ESPESSURA 4MM</t>
  </si>
  <si>
    <t>3.13.</t>
  </si>
  <si>
    <t>3.13.0.1.</t>
  </si>
  <si>
    <t>3.13.0.2.</t>
  </si>
  <si>
    <t>3.13.0.3.</t>
  </si>
  <si>
    <t>PEITORIL EM MARMORE BRANCO, LARGURA DE 15CM, ASSENTADO COM ARGAMASSA TRACO 1:4 (CIMENTO E AREIA MEDIA), PREPARO MANUAL DA ARGAMASSA</t>
  </si>
  <si>
    <t>3.14.</t>
  </si>
  <si>
    <t>3.14.0.1.</t>
  </si>
  <si>
    <t>APLICAÇÃO MANUAL DE GESSO DESEMPENADO (SEM TALISCAS) EM TETO DE AMBIENTES DE ÁREA MAIOR QUE 10M², ESPESSURA DE 1,0CM. AF_06/2014</t>
  </si>
  <si>
    <t>3.15.</t>
  </si>
  <si>
    <t>3.15.0.1.</t>
  </si>
  <si>
    <t>LASTRO DE CONCRETO MAGRO, APLICADO EM PISOS OU RADIERS, ESPESSURA DE 3 CM. AF_07/2016</t>
  </si>
  <si>
    <t>3.15.0.2.</t>
  </si>
  <si>
    <t>3.15.0.3.</t>
  </si>
  <si>
    <t>PISO EM GRANILITE, MARMORITE OU GRANITINA ESPESSURA 8 MM, INCLUSO JUNTAS DE DILATACAO PLASTICAS</t>
  </si>
  <si>
    <t>3.15.0.4.</t>
  </si>
  <si>
    <t>RASPAGEM E APLICAÇÃO RESINA ACRÍLICA DUAS DEMÃOS</t>
  </si>
  <si>
    <t>3.16.</t>
  </si>
  <si>
    <t>MARCENARIA</t>
  </si>
  <si>
    <t>3.16.0.1.</t>
  </si>
  <si>
    <t>BATE CARTEIRA ENVERNIZADO E ASSENT. 2,5 X 12 CM</t>
  </si>
  <si>
    <t>3.17.</t>
  </si>
  <si>
    <t>3.17.0.1.</t>
  </si>
  <si>
    <t>3.17.0.2.</t>
  </si>
  <si>
    <t>APLICAÇÃO MANUAL DE PINTURA COM TINTA TEXTURIZADA ACRÍLICA EM PAREDES EXTERNAS DE CASAS, UMA COR. AF_06/2014</t>
  </si>
  <si>
    <t>3.17.0.3.</t>
  </si>
  <si>
    <t>3.17.0.4.</t>
  </si>
  <si>
    <t>APLICAÇÃO E LIXAMENTO DE MASSA LÁTEX EM PAREDES, DUAS DEMÃOS. AF_06/2014</t>
  </si>
  <si>
    <t>3.17.0.5.</t>
  </si>
  <si>
    <t>PINT.ESMALTE SINT.PAREDES - 2 DEM.C/SELADOR</t>
  </si>
  <si>
    <t>3.17.0.6.</t>
  </si>
  <si>
    <t>APLICAÇÃO E LIXAMENTO DE MASSA LÁTEX EM TETO, DUAS DEMÃOS. AF_06/2014</t>
  </si>
  <si>
    <t>3.17.0.7.</t>
  </si>
  <si>
    <t>APLICAÇÃO MANUAL DE PINTURA COM TINTA LÁTEX PVA EM TETO, DUAS DEMÃOS. AF_06/2014</t>
  </si>
  <si>
    <t>3.17.0.8.</t>
  </si>
  <si>
    <t>3.17.0.9.</t>
  </si>
  <si>
    <t>LETREIRO PEQ.PORTE A PINCEL EM PAREDE E PORTAS</t>
  </si>
  <si>
    <t>3.18.</t>
  </si>
  <si>
    <t>3.18.0.1.</t>
  </si>
  <si>
    <t>QUADRO DE GIZ EMBOÇO/PINTURA COMPLETO</t>
  </si>
  <si>
    <t>3.18.0.2.</t>
  </si>
  <si>
    <t>4.</t>
  </si>
  <si>
    <t>BLOCO SANITÁRIO REDUZIDO PADRÃO SEDUC 2017</t>
  </si>
  <si>
    <t>4.1.</t>
  </si>
  <si>
    <t>4.1.0.1.</t>
  </si>
  <si>
    <t>4.2.</t>
  </si>
  <si>
    <t>4.2.0.1.</t>
  </si>
  <si>
    <t>4.2.0.2.</t>
  </si>
  <si>
    <t>4.3.</t>
  </si>
  <si>
    <t>4.3.0.1.</t>
  </si>
  <si>
    <t xml:space="preserve">REGULARIZAÇÃO DO TERRENO SEM APILOAMENTO COM TRANSPORTE MANUAL DA TERRA ESCAVADA </t>
  </si>
  <si>
    <t>4.3.0.2.</t>
  </si>
  <si>
    <t>COMPACTACAO MECANICA, SEM CONTROLE DO GC (C/COMPACTADOR PLACA 400 KG)</t>
  </si>
  <si>
    <t>4.4.</t>
  </si>
  <si>
    <t>4.4.0.1.</t>
  </si>
  <si>
    <t>4.4.0.2.</t>
  </si>
  <si>
    <t>4.4.0.3.</t>
  </si>
  <si>
    <t>4.5.</t>
  </si>
  <si>
    <t>4.5.1.</t>
  </si>
  <si>
    <t>VIGAS BALDRAME</t>
  </si>
  <si>
    <t>4.5.1.1.</t>
  </si>
  <si>
    <t>FABRICAÇÃO, MONTAGEM E DESMONTAGEM DE FÔRMA PARA VIGA BALDRAME, EM MADEIRA SERRADA, E=25 MM, 4 UTILIZAÇÕES. AF_06/2017</t>
  </si>
  <si>
    <t>4.5.1.2.</t>
  </si>
  <si>
    <t>4.5.1.3.</t>
  </si>
  <si>
    <t>4.5.1.4.</t>
  </si>
  <si>
    <t>4.5.1.5.</t>
  </si>
  <si>
    <t>4.5.2.</t>
  </si>
  <si>
    <t>4.5.2.1.</t>
  </si>
  <si>
    <t>MONTAGEM E DESMONTAGEM DE FÔRMA DE PILARES RETANGULARES E ESTRUTURAS SIMILARES COM ÁREA MÉDIA DAS SEÇÕES MENOR OU IGUAL A 0,25 M², PÉ-DIREITO SIMPLES, EM CHAPA DE MADEIRA COMPENSADA RESINADA, 4 UTILIZAÇÕES. AF_12/2015</t>
  </si>
  <si>
    <t>4.5.2.2.</t>
  </si>
  <si>
    <t>4.5.2.3.</t>
  </si>
  <si>
    <t>4.5.2.4.</t>
  </si>
  <si>
    <t>4.5.2.5.</t>
  </si>
  <si>
    <t>4.5.3.</t>
  </si>
  <si>
    <t>4.5.3.1.</t>
  </si>
  <si>
    <t>MONTAGEM E DESMONTAGEM DE FÔRMA DE VIGA, ESCORAMENTO COM GARFO DE MADEIRA, PÉ-DIREITO SIMPLES, EM CHAPA DE MADEIRA PLASTIFICADA, 14 UTILIZAÇÕES. AF_12/2015</t>
  </si>
  <si>
    <t>4.5.3.2.</t>
  </si>
  <si>
    <t>4.5.3.3.</t>
  </si>
  <si>
    <t>4.5.3.4.</t>
  </si>
  <si>
    <t>4.5.3.5.</t>
  </si>
  <si>
    <t>4.5.3.6.</t>
  </si>
  <si>
    <t>4.6.</t>
  </si>
  <si>
    <t>4.6.0.1.</t>
  </si>
  <si>
    <t>FIXAÇÃO UTILIZANDO PARAFUSO E BUCHA DE NYLON, SOMENTE MÃO DE OBRA. AF_10/2016</t>
  </si>
  <si>
    <t>4.6.0.2.</t>
  </si>
  <si>
    <t>4.6.0.3.</t>
  </si>
  <si>
    <t>CABO DE COBRE FLEXÍVEL ISOLADO, 10 MM², ANTI-CHAMA 0,6/1,0 KV, PARA DISTRIBUIÇÃO - FORNECIMENTO E INSTALAÇÃO. AF_12/2015</t>
  </si>
  <si>
    <t>4.6.0.4.</t>
  </si>
  <si>
    <t>CAIXA RETANGULAR 4" X 2" MÉDIA (1,30 M DO PISO), METÁLICA, INSTALADA EM PAREDE - FORNECIMENTO E INSTALAÇÃO. AF_12/2015</t>
  </si>
  <si>
    <t>4.6.0.5.</t>
  </si>
  <si>
    <t>CAIXA MET.HEXAGONAL P/ARANDELA (SEXTAVADA 3"X3")</t>
  </si>
  <si>
    <t>4.6.0.6.</t>
  </si>
  <si>
    <t>4.6.0.7.</t>
  </si>
  <si>
    <t>4.6.0.8.</t>
  </si>
  <si>
    <t>4.6.0.9.</t>
  </si>
  <si>
    <t>4.6.0.10.</t>
  </si>
  <si>
    <t>DISJUNTOR TRIPOLAR TIPO DIN, CORRENTE NOMINAL DE 50A - FORNECIMENTO E INSTALAÇÃO. AF_04/2016</t>
  </si>
  <si>
    <t>4.6.0.11.</t>
  </si>
  <si>
    <t>4.6.0.12.</t>
  </si>
  <si>
    <t>ELETRODUTO FLEXÍVEL CORRUGADO, PVC, DN 25 MM (3/4"), PARA CIRCUITOS TERMINAIS, INSTALADO EM LAJE - FORNECIMENTO E INSTALAÇÃO. AF_12/2015</t>
  </si>
  <si>
    <t>4.6.0.13.</t>
  </si>
  <si>
    <t>4.6.0.14.</t>
  </si>
  <si>
    <t>4.6.0.15.</t>
  </si>
  <si>
    <t>4.6.0.16.</t>
  </si>
  <si>
    <t>INTERRUPTOR SIMPLES (2 MÓDULOS), 10A/250V, INCLUINDO SUPORTE E PLACA - FORNECIMENTO E INSTALAÇÃO. AF_12/2015</t>
  </si>
  <si>
    <t>4.6.0.17.</t>
  </si>
  <si>
    <t>4.6.0.18.</t>
  </si>
  <si>
    <t>LUMINÁRIA ARANDELA TIPO TARTARUGA PARA 1 LÂMPADA LED - FORNECIMENTO E INSTALAÇÃO. AF_11/2017</t>
  </si>
  <si>
    <t>4.6.0.19.</t>
  </si>
  <si>
    <t>4.6.0.20.</t>
  </si>
  <si>
    <t>4.6.0.21.</t>
  </si>
  <si>
    <t>TOMADA MÉDIA DE EMBUTIR (1 MÓDULO), 2P+T 10 A, INCLUINDO SUPORTE E PLACA - FORNECIMENTO E INSTALAÇÃO. AF_12/2015</t>
  </si>
  <si>
    <t>4.6.0.22.</t>
  </si>
  <si>
    <t>4.7.</t>
  </si>
  <si>
    <t>4.7.1.</t>
  </si>
  <si>
    <t>4.7.1.1.</t>
  </si>
  <si>
    <t>VASO SANITARIO SIFONADO CONVENCIONAL COM LOUÇA BRANCA, INCLUSO CONJUNTO DE LIGAÇÃO PARA BACIA SANITÁRIA AJUSTÁVEL - FORNECIMENTO E INSTALAÇÃO. AF_10/2016</t>
  </si>
  <si>
    <t>4.7.1.2.</t>
  </si>
  <si>
    <t>VALVULA DESCARGA 1.1/2" COM REGISTRO, ACABAMENTO EM METAL CROMADO - FORNECIMENTO E INSTALACAO</t>
  </si>
  <si>
    <t>4.7.1.3.</t>
  </si>
  <si>
    <t>ASSENTO EM POLIPROPILENO COM SISTEMA DE FECHAMENTO SUAVE PARA VASO SANITÁRIO</t>
  </si>
  <si>
    <t>4.7.1.4.</t>
  </si>
  <si>
    <t>LAVATÓRIO LOUÇA BRANCA SUSPENSO, 29,5 X 39CM OU EQUIVALENTE, PADRÃO POPULAR - FORNECIMENTO E INSTALAÇÃO. AF_12/2013</t>
  </si>
  <si>
    <t>4.7.1.5.</t>
  </si>
  <si>
    <t>ENGATE FLEXÍVEL EM PLÁSTICO BRANCO, 1/2" X 30CM - FORNECIMENTO E INSTALAÇÃO. AF_12/2013</t>
  </si>
  <si>
    <t>4.7.1.6.</t>
  </si>
  <si>
    <t>SIFÃO DO TIPO FLEXÍVEL EM PVC 1 X 1.1/2 - FORNECIMENTO E INSTALAÇÃO. AF_12/2013</t>
  </si>
  <si>
    <t>4.7.1.7.</t>
  </si>
  <si>
    <t>TORNEIRA CROMADA DE MESA, 1/2" OU 3/4", PARA LAVATÓRIO, PADRÃO POPULAR - FORNECIMENTO E INSTALAÇÃO. AF_12/2013</t>
  </si>
  <si>
    <t>4.7.1.8.</t>
  </si>
  <si>
    <t>VÁLVULA EM METAL CROMADO 1.1/2" X 1.1/2" PARA TANQUE OU LAVATÓRIO, COM OU SEM LADRÃO - FORNECIMENTO E INSTALAÇÃO. AF_12/2013</t>
  </si>
  <si>
    <t>4.7.1.9.</t>
  </si>
  <si>
    <t>CAIXA ENTERRADA HIDRÁULICA RETANGULAR, EM ALVENARIA COM BLOCOS DE CONCRETO, DIMENSÕES INTERNAS: 0,6X0,6X0,6 M PARA REDE DE ESGOTO. AF_05/2018</t>
  </si>
  <si>
    <t>4.7.1.10.</t>
  </si>
  <si>
    <t>TAMPA DE CONCRETO ARMADO 60X60X5CM PARA CAIXA</t>
  </si>
  <si>
    <t>4.7.2.</t>
  </si>
  <si>
    <t>4.7.2.1.</t>
  </si>
  <si>
    <t>REGISTRO DE GAVETA BRUTO, LATÃO, ROSCÁVEL, 3/4", COM ACABAMENTO E CANOPLA CROMADOS. FORNECIDO E INSTALADO EM RAMAL DE ÁGUA. AF_12/2014</t>
  </si>
  <si>
    <t>4.7.2.2.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</si>
  <si>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</si>
  <si>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4.7.2.3.</t>
  </si>
  <si>
    <t>TUBO, PVC, SOLDÁVEL, DN 25MM, INSTALADO EM RAMAL DE DISTRIBUIÇÃO DE ÁGUA - FORNECIMENTO E INSTALAÇÃO. AF_12/2014</t>
  </si>
  <si>
    <t>4.7.2.4.</t>
  </si>
  <si>
    <t>TUBO, PVC, SOLDÁVEL, DN 50 MM, INSTALADO EM RESERVAÇÃO DE ÁGUA DE EDIFICAÇÃO QUE POSSUA RESERVATÓRIO DE FIBRA/FIBROCIMENTO   FORNECIMENTO E INSTALAÇÃO. AF_06/2016</t>
  </si>
  <si>
    <t>4.7.2.5.</t>
  </si>
  <si>
    <t>TUBO, PVC, SOLDÁVEL, DN 75 MM, INSTALADO EM RESERVAÇÃO DE ÁGUA DE EDIFICAÇÃO QUE POSSUA RESERVATÓRIO DE FIBRA/FIBROCIMENTO   FORNECIMENTO E INSTALAÇÃO. AF_06/2016</t>
  </si>
  <si>
    <t>4.7.2.6.</t>
  </si>
  <si>
    <t>ADAPTADOR CURTO COM BOLSA E ROSCA PARA REGISTRO, PVC, SOLDÁVEL, DN 25MM X 3/4, INSTALADO EM RAMAL DE DISTRIBUIÇÃO DE ÁGUA - FORNECIMENTO E INSTALAÇÃO. AF_12/2014</t>
  </si>
  <si>
    <t>4.7.2.7.</t>
  </si>
  <si>
    <t>ADAPTADOR CURTO COM BOLSA E ROSCA PARA REGISTRO, PVC, SOLDÁVEL, DN 50MM X 1.1/2, INSTALADO EM PRUMADA DE ÁGUA - FORNECIMENTO E INSTALAÇÃO. AF_12/2014</t>
  </si>
  <si>
    <t>4.7.2.8.</t>
  </si>
  <si>
    <t>LUVA DE REDUÇÃO, PVC, SOLDÁVEL, DN 50MM X 25MM, INSTALADO EM PRUMADA DE ÁGUA   FORNECIMENTO E INSTALAÇÃO. AF_12/2014</t>
  </si>
  <si>
    <t>4.7.2.9.</t>
  </si>
  <si>
    <t>BUCHA DE REDUÇÃO SOLDÁVEL LONGA 75 X 50 MM</t>
  </si>
  <si>
    <t>4.7.2.10.</t>
  </si>
  <si>
    <t>JOELHO 90 GRAUS, PVC, SOLDÁVEL, DN 25MM, INSTALADO EM RAMAL DE DISTRIBUIÇÃO DE ÁGUA - FORNECIMENTO E INSTALAÇÃO. AF_12/2014</t>
  </si>
  <si>
    <t>4.7.2.11.</t>
  </si>
  <si>
    <t>JOELHO 90 GRAUS, PVC, SOLDÁVEL, DN 50 MM INSTALADO EM RESERVAÇÃO DE ÁGUA DE EDIFICAÇÃO QUE POSSUA RESERVATÓRIO DE FIBRA/FIBROCIMENTO   FORNECIMENTO E INSTALAÇÃO. AF_06/2016</t>
  </si>
  <si>
    <t>4.7.2.12.</t>
  </si>
  <si>
    <t>JOELHO 90 GRAUS COM BUCHA DE LATÃO, PVC, SOLDÁVEL, DN 25MM, X 1/2 INSTALADO EM RAMAL OU SUB-RAMAL DE ÁGUA - FORNECIMENTO E INSTALAÇÃO. AF_12/2014</t>
  </si>
  <si>
    <t>4.7.2.13.</t>
  </si>
  <si>
    <t>TE, PVC, SOLDÁVEL, DN 25MM, INSTALADO EM RAMAL DE DISTRIBUIÇÃO DE ÁGUA - FORNECIMENTO E INSTALAÇÃO. AF_12/2014</t>
  </si>
  <si>
    <t>4.7.2.14.</t>
  </si>
  <si>
    <t>TÊ, PVC, SOLDÁVEL, DN 50 MM INSTALADO EM RESERVAÇÃO DE ÁGUA DE EDIFICAÇÃO QUE POSSUA RESERVATÓRIO DE FIBRA/FIBROCIMENTO   FORNECIMENTO E INSTALAÇÃO. AF_06/2016</t>
  </si>
  <si>
    <t>4.7.2.15.</t>
  </si>
  <si>
    <t>TÊ DE REDUÇÃO, PVC, SOLDÁVEL, DN 75 MM X 50 MM, INSTALADO EM RESERVAÇÃO DE ÁGUA DE EDIFICAÇÃO QUE POSSUA RESERVATÓRIO DE FIBRA/FIBROCIMENTO   FORNECIMENTO E INSTALAÇÃO. AF_06/2016</t>
  </si>
  <si>
    <t>4.7.2.16.</t>
  </si>
  <si>
    <t>TÊ COM BUCHA DE LATÃO NA BOLSA CENTRAL, PVC, SOLDÁVEL, DN 25MM X 1/2, INSTALADO EM RAMAL DE DISTRIBUIÇÃO DE ÁGUA - FORNECIMENTO E INSTALAÇÃO. AF_12/2014</t>
  </si>
  <si>
    <t>4.7.3.</t>
  </si>
  <si>
    <t>ESGOTO</t>
  </si>
  <si>
    <t>4.7.3.1.</t>
  </si>
  <si>
    <t>CORPO CX. SIFONADA DIAM. 150 X 150 X 50</t>
  </si>
  <si>
    <t>4.7.3.2.</t>
  </si>
  <si>
    <t>GRELHA QUADRADA BRANCA DIAM. 150 MM</t>
  </si>
  <si>
    <t>4.7.3.3.</t>
  </si>
  <si>
    <t>TERMINAL DE VENTILACAO DIAMETRO 50 MM</t>
  </si>
  <si>
    <t>4.7.3.4.</t>
  </si>
  <si>
    <t>JOELHO 45 GRAUS, PVC, SERIE NORMAL, ESGOTO PREDIAL, DN 40 MM, JUNTA SOLDÁVEL, FORNECIDO E INSTALADO EM RAMAL DE DESCARGA OU RAMAL DE ESGOTO SANITÁRIO. AF_12/2014</t>
  </si>
  <si>
    <t>4.7.3.5.</t>
  </si>
  <si>
    <t>JOELHO 45 GRAUS, PVC, SERIE NORMAL, ESGOTO PREDIAL, DN 50 MM, JUNTA ELÁSTICA, FORNECIDO E INSTALADO EM RAMAL DE DESCARGA OU RAMAL DE ESGOTO SANITÁRIO. AF_12/2014</t>
  </si>
  <si>
    <t>4.7.3.6.</t>
  </si>
  <si>
    <t xml:space="preserve">JOELHO 90 GRAUS C/ANEL 40 mm </t>
  </si>
  <si>
    <t>4.7.3.7.</t>
  </si>
  <si>
    <t>JOELHO 90 GRAUS, PVC, SERIE NORMAL, ESGOTO PREDIAL, DN 40 MM, JUNTA SOLDÁVEL, FORNECIDO E INSTALADO EM RAMAL DE DESCARGA OU RAMAL DE ESGOTO SANITÁRIO. AF_12/2014</t>
  </si>
  <si>
    <t>4.7.3.8.</t>
  </si>
  <si>
    <t>JOELHO 90 GRAUS, PVC, SERIE NORMAL, ESGOTO PREDIAL, DN 50 MM, JUNTA ELÁSTICA, FORNECIDO E INSTALADO EM RAMAL DE DESCARGA OU RAMAL DE ESGOTO SANITÁRIO. AF_12/2014</t>
  </si>
  <si>
    <t>4.7.3.9.</t>
  </si>
  <si>
    <t>JOELHO 90 GRAUS, PVC, SERIE NORMAL, ESGOTO PREDIAL, DN 100 MM, JUNTA ELÁSTICA, FORNECIDO E INSTALADO EM RAMAL DE DESCARGA OU RAMAL DE ESGOTO SANITÁRIO. AF_12/2014</t>
  </si>
  <si>
    <t>4.7.3.10.</t>
  </si>
  <si>
    <t>JUNÇÃO SIMPLES, PVC, SERIE NORMAL, ESGOTO PREDIAL, DN 75 X 75 MM, JUNTA ELÁSTICA, FORNECIDO E INSTALADO EM RAMAL DE DESCARGA OU RAMAL DE ESGOTO SANITÁRIO. AF_12/2014</t>
  </si>
  <si>
    <t>4.7.3.11.</t>
  </si>
  <si>
    <t>PORTA GRELHA QUADRADA BRANCO DIAM. 150 MM</t>
  </si>
  <si>
    <t>4.7.3.12.</t>
  </si>
  <si>
    <t>REDUCAO EXCENTRICA 100 X 50 MM</t>
  </si>
  <si>
    <t>4.7.3.13.</t>
  </si>
  <si>
    <t>TE, PVC, SERIE NORMAL, ESGOTO PREDIAL, DN 50 X 50 MM, JUNTA ELÁSTICA, FORNECIDO E INSTALADO EM RAMAL DE DESCARGA OU RAMAL DE ESGOTO SANITÁRIO. AF_12/2014</t>
  </si>
  <si>
    <t>4.7.3.14.</t>
  </si>
  <si>
    <t>TUBO PVC, SERIE NORMAL, ESGOTO PREDIAL, DN 40 MM, FORNECIDO E INSTALADO EM RAMAL DE DESCARGA OU RAMAL DE ESGOTO SANITÁRIO. AF_12/2014</t>
  </si>
  <si>
    <t>4.7.3.15.</t>
  </si>
  <si>
    <t>TUBO PVC, SERIE NORMAL, ESGOTO PREDIAL, DN 50 MM, FORNECIDO E INSTALADO EM RAMAL DE DESCARGA OU RAMAL DE ESGOTO SANITÁRIO. AF_12/2014</t>
  </si>
  <si>
    <t>4.7.3.16.</t>
  </si>
  <si>
    <t>TUBO PVC, SERIE NORMAL, ESGOTO PREDIAL, DN 100 MM, FORNECIDO E INSTALADO EM RAMAL DE DESCARGA OU RAMAL DE ESGOTO SANITÁRIO. AF_12/2014</t>
  </si>
  <si>
    <t>4.8.</t>
  </si>
  <si>
    <t>4.8.0.1.</t>
  </si>
  <si>
    <t>ALVENARIA DE VEDAÇÃO DE BLOCOS CERÂMICOS FURADOS NA HORIZONTAL DE 9X19X19CM (ESPESSURA 9CM) DE PAREDES COM ÁREA LÍQUIDA MENOR QUE 6M² COM VÃOS E ARGAMASSA DE ASSENTAMENTO COM PREPARO EM BETONEIRA. AF_06/2014</t>
  </si>
  <si>
    <t>4.8.0.2.</t>
  </si>
  <si>
    <t>DIVISORIA EM GRANITO BRANCO POLIDO, ESP = 3CM, ASSENTADO COM ARGAMASSA TRACO 1:4, ARREMATE EM CIMENTO BRANCO, EXCLUSIVE FERRAGENS</t>
  </si>
  <si>
    <t>4.9.</t>
  </si>
  <si>
    <t>4.9.0.1.</t>
  </si>
  <si>
    <t>4.10.</t>
  </si>
  <si>
    <t>ESTRUTURA DE MADEIRA</t>
  </si>
  <si>
    <t>4.10.0.1.</t>
  </si>
  <si>
    <t>ESTRUTURA-TELHA CERÂMICA V=3 A 7 M. C/FERRAGENS</t>
  </si>
  <si>
    <t>4.11.</t>
  </si>
  <si>
    <t>4.11.0.1.</t>
  </si>
  <si>
    <t>4.11.0.2.</t>
  </si>
  <si>
    <t>4.11.0.3.</t>
  </si>
  <si>
    <t>4.12.</t>
  </si>
  <si>
    <t>4.12.0.1.</t>
  </si>
  <si>
    <t>4.12.0.2.</t>
  </si>
  <si>
    <t>4.12.0.3.</t>
  </si>
  <si>
    <t>4.13.</t>
  </si>
  <si>
    <t>4.13.0.1.</t>
  </si>
  <si>
    <t>4.14.</t>
  </si>
  <si>
    <t>4.14.0.1.</t>
  </si>
  <si>
    <t>REVESTIMENTO CERÂMICO PARA PAREDES INTERNAS COM PLACAS TIPO ESMALTADA EXTRA  DE DIMENSÕES 33X45 CM APLICADAS EM AMBIENTES DE ÁREA MAIOR QUE 5 M² A MEIA ALTURA DAS PAREDES. AF_06/2014</t>
  </si>
  <si>
    <t>4.14.0.2.</t>
  </si>
  <si>
    <t>4.14.0.3.</t>
  </si>
  <si>
    <t>EMBOÇO, PARA RECEBIMENTO DE CERÂMICA, EM ARGAMASSA TRAÇO 1:2:8, PREPARO MECÂNICO COM BETONEIRA 400L, APLICADO MANUALMENTE EM FACES INTERNAS DE PAREDES, PARA AMBIENTE COM ÁREA ENTRE 5M2 E 10M2, ESPESSURA DE 10MM, COM EXECUÇÃO DE TALISCAS. AF_06/2014</t>
  </si>
  <si>
    <t>4.14.0.4.</t>
  </si>
  <si>
    <t>CHAPISCO APLICADO EM ALVENARIA (COM PRESENÇA DE VÃOS) E ESTRUTURAS DE CONCRETO DE FACHADA, COM COLHER DE PEDREIRO.  ARGAMASSA TRAÇO 1:3 COM PREPARO MANUAL. AF_06/2014</t>
  </si>
  <si>
    <t>4.15.</t>
  </si>
  <si>
    <t>4.15.0.1.</t>
  </si>
  <si>
    <t>FORRO EM RÉGUAS DE PVC, FRISADO, PARA AMBIENTES RESIDENCIAIS, INCLUSIVE ESTRUTURA DE FIXAÇÃO. AF_05/2017_P</t>
  </si>
  <si>
    <t>4.16.</t>
  </si>
  <si>
    <t>4.16.0.1.</t>
  </si>
  <si>
    <t>LASTRO DE CONCRETO MAGRO, APLICADO EM PISOS OU RADIERS, ESPESSURA DE 5 CM. AF_07/2016</t>
  </si>
  <si>
    <t>4.16.0.2.</t>
  </si>
  <si>
    <t>REVESTIMENTO CERÂMICO PARA PISO COM PLACAS TIPO ESMALTADA EXTRA DE DIMENSÕES 35X35 CM APLICADA EM AMBIENTES DE ÁREA ENTRE 5 M2 E 10 M2. AF_06/2014</t>
  </si>
  <si>
    <t>4.16.0.3.</t>
  </si>
  <si>
    <t>4.17.</t>
  </si>
  <si>
    <t>FERRAGENS</t>
  </si>
  <si>
    <t>4.17.0.1.</t>
  </si>
  <si>
    <t>BARRA DE APOIO EM AÇO INOX - 40 CM</t>
  </si>
  <si>
    <t>4.17.0.2.</t>
  </si>
  <si>
    <t xml:space="preserve">BARRA DE APOIO EM AÇO INOX - 80 CM </t>
  </si>
  <si>
    <t>4.18.</t>
  </si>
  <si>
    <t>4.18.0.1.</t>
  </si>
  <si>
    <t>4.18.0.2.</t>
  </si>
  <si>
    <t>4.18.0.3.</t>
  </si>
  <si>
    <t>4.19.</t>
  </si>
  <si>
    <t>4.19.0.1.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</si>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</sst>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4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3" fillId="7" borderId="29" xfId="0" applyFont="1" applyFill="1" applyBorder="1" applyProtection="1"/>
    <xf numFmtId="0" fontId="3" fillId="7" borderId="32" xfId="0" applyFont="1" applyFill="1" applyBorder="1" applyProtection="1"/>
    <xf numFmtId="0" fontId="3" fillId="7" borderId="33" xfId="0" applyFont="1" applyFill="1" applyBorder="1" applyProtection="1"/>
    <xf numFmtId="0" fontId="3" fillId="7" borderId="30" xfId="0" applyFont="1" applyFill="1" applyBorder="1" applyProtection="1"/>
    <xf numFmtId="4" fontId="3" fillId="7" borderId="34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4" fontId="5" fillId="0" borderId="5" xfId="1" applyNumberFormat="1" applyFont="1" applyFill="1" applyBorder="1" applyAlignment="1" applyProtection="1">
      <alignment vertical="center"/>
    </xf>
    <xf numFmtId="4" fontId="5" fillId="0" borderId="28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4" fontId="5" fillId="8" borderId="34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4" fontId="5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 vertical="center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29" xfId="1" applyFont="1" applyFill="1" applyBorder="1" applyAlignment="1" applyProtection="1">
      <alignment horizontal="left" vertical="center"/>
    </xf>
    <xf numFmtId="166" fontId="5" fillId="0" borderId="34" xfId="1" applyFont="1" applyFill="1" applyBorder="1" applyAlignment="1" applyProtection="1">
      <alignment horizontal="left" vertical="center"/>
    </xf>
    <xf numFmtId="166" fontId="5" fillId="8" borderId="29" xfId="1" applyFont="1" applyFill="1" applyBorder="1" applyAlignment="1" applyProtection="1">
      <alignment horizontal="left" vertical="center"/>
    </xf>
    <xf numFmtId="166" fontId="5" fillId="8" borderId="34" xfId="1" applyFont="1" applyFill="1" applyBorder="1" applyAlignment="1" applyProtection="1">
      <alignment horizontal="left" vertical="center"/>
    </xf>
    <xf numFmtId="166" fontId="5" fillId="0" borderId="29" xfId="1" applyFont="1" applyFill="1" applyBorder="1" applyAlignment="1" applyProtection="1">
      <alignment horizontal="center" vertical="center"/>
    </xf>
    <xf numFmtId="166" fontId="5" fillId="0" borderId="34" xfId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1033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109110</xdr:colOff>
      <xdr:row>1</xdr:row>
      <xdr:rowOff>69134</xdr:rowOff>
    </xdr:from>
    <xdr:to>
      <xdr:col>22</xdr:col>
      <xdr:colOff>979079</xdr:colOff>
      <xdr:row>2</xdr:row>
      <xdr:rowOff>2246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084" y="642578"/>
          <a:ext cx="2891602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PIRACANJUBA/BELA%20VISTA/EE%20JOSE%20PONTES%20OLIVEIRA/2019_REFORMA%20E%20AMPLIA&#199;AO/PROJETO%20EXECUTIVO/ORIGINAIS/ORC_DESON_52032248_MA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W457"/>
  <sheetViews>
    <sheetView showGridLines="0" tabSelected="1" view="pageBreakPreview" topLeftCell="O1" zoomScale="98" zoomScaleNormal="90" zoomScaleSheetLayoutView="98" workbookViewId="0">
      <selection activeCell="Z2" sqref="Z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6" hidden="1" customWidth="1"/>
    <col min="15" max="15" width="9.140625" style="107"/>
    <col min="16" max="16" width="10.28515625" style="7" customWidth="1"/>
    <col min="17" max="17" width="13.140625" style="7" customWidth="1"/>
    <col min="18" max="18" width="59.85546875" style="7" customWidth="1"/>
    <col min="19" max="19" width="8.7109375" style="109" customWidth="1"/>
    <col min="20" max="20" width="8.7109375" style="7" customWidth="1"/>
    <col min="21" max="22" width="10.7109375" style="110" customWidth="1"/>
    <col min="23" max="23" width="17" style="111" customWidth="1"/>
    <col min="24" max="16384" width="9.140625" style="7"/>
  </cols>
  <sheetData>
    <row r="1" spans="1:23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20"/>
      <c r="P1" s="120"/>
      <c r="Q1" s="120"/>
      <c r="R1" s="120"/>
      <c r="S1" s="120"/>
      <c r="T1" s="120"/>
      <c r="U1" s="120"/>
      <c r="V1" s="120"/>
      <c r="W1" s="120"/>
    </row>
    <row r="2" spans="1:23" ht="90" customHeight="1" x14ac:dyDescent="0.2">
      <c r="L2" s="1"/>
      <c r="M2" s="6"/>
      <c r="N2" s="2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8.1" customHeight="1" x14ac:dyDescent="0.2">
      <c r="L3" s="1"/>
      <c r="M3" s="2"/>
      <c r="N3" s="2"/>
      <c r="O3" s="120"/>
      <c r="P3" s="120"/>
      <c r="Q3" s="120"/>
      <c r="R3" s="120"/>
      <c r="S3" s="120"/>
      <c r="T3" s="120"/>
      <c r="U3" s="120"/>
      <c r="V3" s="120"/>
      <c r="W3" s="120"/>
    </row>
    <row r="4" spans="1:23" x14ac:dyDescent="0.2">
      <c r="L4" s="1"/>
      <c r="M4" s="2"/>
      <c r="N4" s="9"/>
      <c r="O4" s="114" t="s">
        <v>0</v>
      </c>
      <c r="P4" s="115"/>
      <c r="Q4" s="115"/>
      <c r="R4" s="115"/>
      <c r="S4" s="115"/>
      <c r="T4" s="115"/>
      <c r="U4" s="116"/>
      <c r="V4" s="114" t="s">
        <v>1</v>
      </c>
      <c r="W4" s="116"/>
    </row>
    <row r="5" spans="1:23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17" t="s">
        <v>2</v>
      </c>
      <c r="P5" s="118"/>
      <c r="Q5" s="118"/>
      <c r="R5" s="118"/>
      <c r="S5" s="118"/>
      <c r="T5" s="118"/>
      <c r="U5" s="119"/>
      <c r="V5" s="117">
        <v>52032248</v>
      </c>
      <c r="W5" s="119"/>
    </row>
    <row r="6" spans="1:23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22"/>
      <c r="P6" s="122"/>
      <c r="Q6" s="122"/>
      <c r="R6" s="122"/>
      <c r="S6" s="122"/>
      <c r="T6" s="122"/>
      <c r="U6" s="122"/>
      <c r="V6" s="122"/>
      <c r="W6" s="122"/>
    </row>
    <row r="7" spans="1:23" s="10" customFormat="1" ht="12.75" customHeight="1" x14ac:dyDescent="0.2">
      <c r="A7" s="13" t="s">
        <v>3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4</v>
      </c>
      <c r="N7" s="15"/>
      <c r="O7" s="114" t="s">
        <v>5</v>
      </c>
      <c r="P7" s="115"/>
      <c r="Q7" s="115"/>
      <c r="R7" s="116"/>
      <c r="S7" s="114" t="s">
        <v>6</v>
      </c>
      <c r="T7" s="115"/>
      <c r="U7" s="116"/>
      <c r="V7" s="114" t="s">
        <v>7</v>
      </c>
      <c r="W7" s="116"/>
    </row>
    <row r="8" spans="1:23" s="10" customFormat="1" x14ac:dyDescent="0.2">
      <c r="A8" s="13">
        <f ca="1">MAX($C$19:$C$441)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8</v>
      </c>
      <c r="N8" s="11"/>
      <c r="O8" s="117" t="s">
        <v>9</v>
      </c>
      <c r="P8" s="118"/>
      <c r="Q8" s="118"/>
      <c r="R8" s="119"/>
      <c r="S8" s="124">
        <v>43531</v>
      </c>
      <c r="T8" s="125"/>
      <c r="U8" s="126"/>
      <c r="V8" s="117" t="s">
        <v>10</v>
      </c>
      <c r="W8" s="119"/>
    </row>
    <row r="9" spans="1:23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22"/>
      <c r="P9" s="122"/>
      <c r="Q9" s="122"/>
      <c r="R9" s="122"/>
      <c r="S9" s="122"/>
      <c r="T9" s="122"/>
      <c r="U9" s="122"/>
      <c r="V9" s="122"/>
      <c r="W9" s="122"/>
    </row>
    <row r="10" spans="1:23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13" t="str">
        <f>IF($M$8="MANUAL","DESPROTEJA A PLANILHA PARA FORMATAR","")</f>
        <v/>
      </c>
      <c r="N10" s="11"/>
      <c r="O10" s="114" t="s">
        <v>11</v>
      </c>
      <c r="P10" s="115"/>
      <c r="Q10" s="116"/>
      <c r="R10" s="18" t="s">
        <v>12</v>
      </c>
      <c r="S10" s="19"/>
      <c r="T10" s="19"/>
      <c r="U10" s="20"/>
      <c r="V10" s="18" t="s">
        <v>13</v>
      </c>
      <c r="W10" s="20"/>
    </row>
    <row r="11" spans="1:23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13"/>
      <c r="N11" s="2"/>
      <c r="O11" s="117" t="s">
        <v>14</v>
      </c>
      <c r="P11" s="118"/>
      <c r="Q11" s="119"/>
      <c r="R11" s="117" t="s">
        <v>15</v>
      </c>
      <c r="S11" s="118"/>
      <c r="T11" s="118"/>
      <c r="U11" s="119"/>
      <c r="V11" s="21" t="s">
        <v>16</v>
      </c>
      <c r="W11" s="22" t="s">
        <v>17</v>
      </c>
    </row>
    <row r="12" spans="1:23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14" t="s">
        <v>18</v>
      </c>
      <c r="P13" s="115"/>
      <c r="Q13" s="116"/>
      <c r="R13" s="18" t="s">
        <v>19</v>
      </c>
      <c r="S13" s="114" t="s">
        <v>20</v>
      </c>
      <c r="T13" s="115"/>
      <c r="U13" s="116"/>
      <c r="V13" s="18" t="s">
        <v>21</v>
      </c>
      <c r="W13" s="20"/>
    </row>
    <row r="14" spans="1:23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27">
        <v>806.8</v>
      </c>
      <c r="P14" s="128"/>
      <c r="Q14" s="129"/>
      <c r="R14" s="23">
        <v>84.78</v>
      </c>
      <c r="S14" s="127">
        <v>891.57999999999993</v>
      </c>
      <c r="T14" s="128"/>
      <c r="U14" s="129"/>
      <c r="V14" s="21" t="s">
        <v>22</v>
      </c>
      <c r="W14" s="22" t="s">
        <v>17</v>
      </c>
    </row>
    <row r="15" spans="1:23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1:23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23</v>
      </c>
      <c r="M16" s="11"/>
      <c r="N16" s="11"/>
      <c r="O16" s="123" t="s">
        <v>24</v>
      </c>
      <c r="P16" s="123"/>
      <c r="Q16" s="123"/>
      <c r="R16" s="123"/>
      <c r="S16" s="123"/>
      <c r="T16" s="123"/>
      <c r="U16" s="123"/>
      <c r="V16" s="123"/>
      <c r="W16" s="123"/>
    </row>
    <row r="17" spans="1:23" s="12" customFormat="1" ht="21" x14ac:dyDescent="0.2">
      <c r="A17" s="25" t="s">
        <v>25</v>
      </c>
      <c r="B17" s="25" t="s">
        <v>26</v>
      </c>
      <c r="C17" s="25" t="s">
        <v>27</v>
      </c>
      <c r="D17" s="25" t="s">
        <v>28</v>
      </c>
      <c r="E17" s="25" t="s">
        <v>29</v>
      </c>
      <c r="F17" s="25" t="s">
        <v>30</v>
      </c>
      <c r="G17" s="25" t="s">
        <v>31</v>
      </c>
      <c r="H17" s="25" t="s">
        <v>32</v>
      </c>
      <c r="I17" s="25" t="s">
        <v>33</v>
      </c>
      <c r="J17" s="25" t="s">
        <v>34</v>
      </c>
      <c r="K17" s="26" t="s">
        <v>35</v>
      </c>
      <c r="L17" s="112" t="s">
        <v>36</v>
      </c>
      <c r="M17" s="27" t="s">
        <v>37</v>
      </c>
      <c r="N17" s="28" t="s">
        <v>38</v>
      </c>
      <c r="O17" s="29" t="s">
        <v>39</v>
      </c>
      <c r="P17" s="29" t="s">
        <v>40</v>
      </c>
      <c r="Q17" s="30" t="s">
        <v>41</v>
      </c>
      <c r="R17" s="31" t="s">
        <v>42</v>
      </c>
      <c r="S17" s="32" t="s">
        <v>43</v>
      </c>
      <c r="T17" s="33" t="s">
        <v>44</v>
      </c>
      <c r="U17" s="33" t="s">
        <v>45</v>
      </c>
      <c r="V17" s="33" t="s">
        <v>46</v>
      </c>
      <c r="W17" s="33" t="s">
        <v>47</v>
      </c>
    </row>
    <row r="18" spans="1:23" s="47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48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49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ca="1">IF(C18=0,0,IF(C18="S",TOTAL.Serviço,SOMA.Serviços))</f>
        <v>#NAME?</v>
      </c>
    </row>
    <row r="19" spans="1:23" s="47" customFormat="1" hidden="1" x14ac:dyDescent="0.2">
      <c r="A19" s="48">
        <v>0</v>
      </c>
      <c r="B19" s="49"/>
      <c r="C19" s="49" t="s">
        <v>50</v>
      </c>
      <c r="D19" s="49">
        <f ca="1">COUNTA(OFFSET(D19,1,0):D$349)</f>
        <v>330</v>
      </c>
      <c r="E19" s="49">
        <f>LEFT(O20,1)-1</f>
        <v>0</v>
      </c>
      <c r="F19" s="49"/>
      <c r="G19" s="49"/>
      <c r="H19" s="49"/>
      <c r="I19" s="49"/>
      <c r="J19" s="49"/>
      <c r="K19" s="49"/>
      <c r="L19" s="50" t="s">
        <v>51</v>
      </c>
      <c r="M19" s="51" t="s">
        <v>52</v>
      </c>
      <c r="N19" s="52" t="s">
        <v>52</v>
      </c>
      <c r="O19" s="53" t="str">
        <f>CONCATENATE(O8," - ",O5)</f>
        <v>REFORMA / IMPLANTAÇÃO (BLOCO PADRÃO 1 SALA DE AULA - COM LAJE / BLOCO SANITÁRIO REDUZIDO) - ESCOLA ESTADUAL JOSÉ PONTES DE OLIVEIRA</v>
      </c>
      <c r="P19" s="54"/>
      <c r="Q19" s="55"/>
      <c r="R19" s="56"/>
      <c r="S19" s="57"/>
      <c r="T19" s="57"/>
      <c r="U19" s="57"/>
      <c r="V19" s="57"/>
      <c r="W19" s="58">
        <f>SUMIF(A20:A441,1,W20:W441)</f>
        <v>0</v>
      </c>
    </row>
    <row r="20" spans="1:23" s="47" customFormat="1" ht="24.95" customHeight="1" x14ac:dyDescent="0.2">
      <c r="A20" s="34">
        <f t="shared" si="0"/>
        <v>1</v>
      </c>
      <c r="B20" s="35">
        <f t="shared" ref="B20:B25" ca="1" si="12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 t="e">
        <f t="shared" ref="D20:D25" ca="1" si="13">IF(OR(C20="S",C20=0),0,IF(ISERROR(K20),J20,SMALL(J20:K20,1)))</f>
        <v>#N/A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 t="e">
        <f t="shared" ref="J20:J25" ca="1" si="14">IF(OR($C20="S",$C20=0),0,MATCH(0,OFFSET($D20,1,$C20,ROW($C$349)-ROW($C20)),0))</f>
        <v>#N/A</v>
      </c>
      <c r="K20" s="35">
        <f t="shared" ref="K20:K25" ca="1" si="15">IF(OR($C20="S",$C20=0),0,MATCH(OFFSET($D20,0,$C20)+1,OFFSET($D20,1,$C20,ROW($C$349)-ROW($C20)),0))</f>
        <v>123</v>
      </c>
      <c r="L20" s="59" t="str">
        <f t="shared" ref="L20:L25" ca="1" si="16">IF(OR(W20&gt;0,$C20=1),"F","")</f>
        <v>F</v>
      </c>
      <c r="M20" s="60" t="s">
        <v>53</v>
      </c>
      <c r="N20" s="61" t="s">
        <v>53</v>
      </c>
      <c r="O20" s="62" t="s">
        <v>54</v>
      </c>
      <c r="P20" s="40"/>
      <c r="Q20" s="63"/>
      <c r="R20" s="64" t="s">
        <v>55</v>
      </c>
      <c r="S20" s="65"/>
      <c r="T20" s="66"/>
      <c r="U20" s="67"/>
      <c r="V20" s="67"/>
      <c r="W20" s="68"/>
    </row>
    <row r="21" spans="1:23" s="47" customFormat="1" ht="20.100000000000001" customHeight="1" x14ac:dyDescent="0.2">
      <c r="A21" s="34">
        <f t="shared" si="0"/>
        <v>2</v>
      </c>
      <c r="B21" s="35">
        <f t="shared" ca="1" si="12"/>
        <v>2</v>
      </c>
      <c r="C21" s="35">
        <f t="shared" ref="C21:C25" ca="1" si="17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3"/>
        <v>8</v>
      </c>
      <c r="E21" s="35">
        <f t="shared" ref="E21:E25" ca="1" si="18">IF($C21=1,OFFSET(E21,-1,0)+1,OFFSET(E21,-1,0))</f>
        <v>1</v>
      </c>
      <c r="F21" s="35">
        <f t="shared" ref="F21:F25" ca="1" si="19">IF($C21=1,0,IF($C21=2,OFFSET(F21,-1,0)+1,OFFSET(F21,-1,0)))</f>
        <v>1</v>
      </c>
      <c r="G21" s="35">
        <f t="shared" ref="G21:G25" ca="1" si="20">IF(AND($C21&lt;=2,$C21&lt;&gt;0),0,IF($C21=3,OFFSET(G21,-1,0)+1,OFFSET(G21,-1,0)))</f>
        <v>0</v>
      </c>
      <c r="H21" s="35">
        <f t="shared" ref="H21:H25" ca="1" si="21">IF(AND($C21&lt;=3,$C21&lt;&gt;0),0,IF($C21=4,OFFSET(H21,-1,0)+1,OFFSET(H21,-1,0)))</f>
        <v>0</v>
      </c>
      <c r="I21" s="35">
        <f t="shared" ca="1" si="8"/>
        <v>0</v>
      </c>
      <c r="J21" s="35">
        <f t="shared" ca="1" si="14"/>
        <v>122</v>
      </c>
      <c r="K21" s="35">
        <f t="shared" ca="1" si="15"/>
        <v>8</v>
      </c>
      <c r="L21" s="36" t="str">
        <f t="shared" ca="1" si="16"/>
        <v/>
      </c>
      <c r="M21" s="69" t="s">
        <v>57</v>
      </c>
      <c r="N21" s="38" t="s">
        <v>57</v>
      </c>
      <c r="O21" s="70" t="s">
        <v>58</v>
      </c>
      <c r="P21" s="40"/>
      <c r="Q21" s="41"/>
      <c r="R21" s="71" t="s">
        <v>59</v>
      </c>
      <c r="S21" s="43"/>
      <c r="T21" s="44"/>
      <c r="U21" s="45"/>
      <c r="V21" s="45"/>
      <c r="W21" s="72"/>
    </row>
    <row r="22" spans="1:23" s="47" customFormat="1" ht="22.5" x14ac:dyDescent="0.2">
      <c r="A22" s="34" t="str">
        <f t="shared" si="0"/>
        <v>S</v>
      </c>
      <c r="B22" s="35">
        <f t="shared" ca="1" si="12"/>
        <v>2</v>
      </c>
      <c r="C22" s="35" t="str">
        <f t="shared" ca="1" si="17"/>
        <v>S</v>
      </c>
      <c r="D22" s="35">
        <f t="shared" ca="1" si="13"/>
        <v>0</v>
      </c>
      <c r="E22" s="35">
        <f t="shared" ca="1" si="18"/>
        <v>1</v>
      </c>
      <c r="F22" s="35">
        <f t="shared" ca="1" si="19"/>
        <v>1</v>
      </c>
      <c r="G22" s="35">
        <f t="shared" ca="1" si="20"/>
        <v>0</v>
      </c>
      <c r="H22" s="35">
        <f t="shared" ca="1" si="21"/>
        <v>0</v>
      </c>
      <c r="I22" s="35">
        <f t="shared" ca="1" si="8"/>
        <v>0</v>
      </c>
      <c r="J22" s="35">
        <f t="shared" ca="1" si="14"/>
        <v>0</v>
      </c>
      <c r="K22" s="35">
        <f t="shared" ca="1" si="15"/>
        <v>0</v>
      </c>
      <c r="L22" s="36" t="str">
        <f t="shared" ca="1" si="16"/>
        <v/>
      </c>
      <c r="M22" s="37" t="s">
        <v>48</v>
      </c>
      <c r="N22" s="38" t="s">
        <v>48</v>
      </c>
      <c r="O22" s="70" t="s">
        <v>60</v>
      </c>
      <c r="P22" s="40"/>
      <c r="Q22" s="41"/>
      <c r="R22" s="42" t="s">
        <v>61</v>
      </c>
      <c r="S22" s="43" t="s">
        <v>62</v>
      </c>
      <c r="T22" s="44">
        <v>317.25</v>
      </c>
      <c r="U22" s="45"/>
      <c r="V22" s="45"/>
      <c r="W22" s="72"/>
    </row>
    <row r="23" spans="1:23" s="10" customFormat="1" x14ac:dyDescent="0.2">
      <c r="A23" s="34" t="str">
        <f t="shared" si="0"/>
        <v>S</v>
      </c>
      <c r="B23" s="35">
        <f t="shared" ca="1" si="12"/>
        <v>2</v>
      </c>
      <c r="C23" s="35" t="str">
        <f t="shared" ca="1" si="17"/>
        <v>S</v>
      </c>
      <c r="D23" s="35">
        <f t="shared" ca="1" si="13"/>
        <v>0</v>
      </c>
      <c r="E23" s="35">
        <f t="shared" ca="1" si="18"/>
        <v>1</v>
      </c>
      <c r="F23" s="35">
        <f t="shared" ca="1" si="19"/>
        <v>1</v>
      </c>
      <c r="G23" s="35">
        <f t="shared" ca="1" si="20"/>
        <v>0</v>
      </c>
      <c r="H23" s="35">
        <f t="shared" ca="1" si="21"/>
        <v>0</v>
      </c>
      <c r="I23" s="35">
        <f t="shared" ca="1" si="8"/>
        <v>0</v>
      </c>
      <c r="J23" s="35">
        <f t="shared" ca="1" si="14"/>
        <v>0</v>
      </c>
      <c r="K23" s="35">
        <f t="shared" ca="1" si="15"/>
        <v>0</v>
      </c>
      <c r="L23" s="36" t="str">
        <f t="shared" ca="1" si="16"/>
        <v/>
      </c>
      <c r="M23" s="37" t="s">
        <v>48</v>
      </c>
      <c r="N23" s="38" t="s">
        <v>48</v>
      </c>
      <c r="O23" s="70" t="s">
        <v>64</v>
      </c>
      <c r="P23" s="40"/>
      <c r="Q23" s="41"/>
      <c r="R23" s="42" t="s">
        <v>65</v>
      </c>
      <c r="S23" s="43" t="s">
        <v>66</v>
      </c>
      <c r="T23" s="44">
        <v>6.3</v>
      </c>
      <c r="U23" s="45"/>
      <c r="V23" s="45"/>
      <c r="W23" s="72"/>
    </row>
    <row r="24" spans="1:23" s="10" customFormat="1" ht="22.5" x14ac:dyDescent="0.2">
      <c r="A24" s="34" t="str">
        <f t="shared" si="0"/>
        <v>S</v>
      </c>
      <c r="B24" s="35">
        <f t="shared" ca="1" si="12"/>
        <v>2</v>
      </c>
      <c r="C24" s="35" t="str">
        <f t="shared" ca="1" si="17"/>
        <v>S</v>
      </c>
      <c r="D24" s="35">
        <f t="shared" ca="1" si="13"/>
        <v>0</v>
      </c>
      <c r="E24" s="35">
        <f t="shared" ca="1" si="18"/>
        <v>1</v>
      </c>
      <c r="F24" s="35">
        <f t="shared" ca="1" si="19"/>
        <v>1</v>
      </c>
      <c r="G24" s="35">
        <f t="shared" ca="1" si="20"/>
        <v>0</v>
      </c>
      <c r="H24" s="35">
        <f t="shared" ca="1" si="21"/>
        <v>0</v>
      </c>
      <c r="I24" s="35">
        <f t="shared" ca="1" si="8"/>
        <v>0</v>
      </c>
      <c r="J24" s="35">
        <f t="shared" ca="1" si="14"/>
        <v>0</v>
      </c>
      <c r="K24" s="35">
        <f t="shared" ca="1" si="15"/>
        <v>0</v>
      </c>
      <c r="L24" s="36" t="str">
        <f t="shared" ca="1" si="16"/>
        <v/>
      </c>
      <c r="M24" s="37" t="s">
        <v>48</v>
      </c>
      <c r="N24" s="38" t="s">
        <v>48</v>
      </c>
      <c r="O24" s="70" t="s">
        <v>67</v>
      </c>
      <c r="P24" s="40"/>
      <c r="Q24" s="41"/>
      <c r="R24" s="42" t="s">
        <v>68</v>
      </c>
      <c r="S24" s="43" t="s">
        <v>62</v>
      </c>
      <c r="T24" s="44">
        <v>34</v>
      </c>
      <c r="U24" s="45"/>
      <c r="V24" s="45"/>
      <c r="W24" s="72"/>
    </row>
    <row r="25" spans="1:23" s="47" customFormat="1" ht="22.5" x14ac:dyDescent="0.2">
      <c r="A25" s="34" t="str">
        <f t="shared" si="0"/>
        <v>S</v>
      </c>
      <c r="B25" s="35">
        <f t="shared" ca="1" si="12"/>
        <v>2</v>
      </c>
      <c r="C25" s="35" t="str">
        <f t="shared" ca="1" si="17"/>
        <v>S</v>
      </c>
      <c r="D25" s="35">
        <f t="shared" ca="1" si="13"/>
        <v>0</v>
      </c>
      <c r="E25" s="35">
        <f t="shared" ca="1" si="18"/>
        <v>1</v>
      </c>
      <c r="F25" s="35">
        <f t="shared" ca="1" si="19"/>
        <v>1</v>
      </c>
      <c r="G25" s="35">
        <f t="shared" ca="1" si="20"/>
        <v>0</v>
      </c>
      <c r="H25" s="35">
        <f t="shared" ca="1" si="21"/>
        <v>0</v>
      </c>
      <c r="I25" s="35">
        <f t="shared" ca="1" si="8"/>
        <v>0</v>
      </c>
      <c r="J25" s="35">
        <f t="shared" ca="1" si="14"/>
        <v>0</v>
      </c>
      <c r="K25" s="35">
        <f t="shared" ca="1" si="15"/>
        <v>0</v>
      </c>
      <c r="L25" s="36" t="str">
        <f t="shared" ca="1" si="16"/>
        <v/>
      </c>
      <c r="M25" s="37" t="s">
        <v>48</v>
      </c>
      <c r="N25" s="38" t="s">
        <v>48</v>
      </c>
      <c r="O25" s="39" t="s">
        <v>69</v>
      </c>
      <c r="P25" s="40"/>
      <c r="Q25" s="41"/>
      <c r="R25" s="42" t="s">
        <v>70</v>
      </c>
      <c r="S25" s="43" t="s">
        <v>71</v>
      </c>
      <c r="T25" s="44">
        <v>1500</v>
      </c>
      <c r="U25" s="45"/>
      <c r="V25" s="45"/>
      <c r="W25" s="46"/>
    </row>
    <row r="26" spans="1:23" s="47" customFormat="1" ht="22.5" x14ac:dyDescent="0.2">
      <c r="A26" s="34" t="str">
        <f t="shared" ref="A26:A31" si="22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3">IF(OR(C26="s",C26=0),OFFSET(B26,-1,0),C26)</f>
        <v>2</v>
      </c>
      <c r="C26" s="35" t="str">
        <f t="shared" ref="C26:C84" ca="1" si="24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5">IF(OR(C26="S",C26=0),0,IF(ISERROR(K26),J26,SMALL(J26:K26,1)))</f>
        <v>0</v>
      </c>
      <c r="E26" s="35">
        <f t="shared" ref="E26:E84" ca="1" si="26">IF($C26=1,OFFSET(E26,-1,0)+1,OFFSET(E26,-1,0))</f>
        <v>1</v>
      </c>
      <c r="F26" s="35">
        <f t="shared" ref="F26:F84" ca="1" si="27">IF($C26=1,0,IF($C26=2,OFFSET(F26,-1,0)+1,OFFSET(F26,-1,0)))</f>
        <v>1</v>
      </c>
      <c r="G26" s="35">
        <f t="shared" ref="G26:G84" ca="1" si="28">IF(AND($C26&lt;=2,$C26&lt;&gt;0),0,IF($C26=3,OFFSET(G26,-1,0)+1,OFFSET(G26,-1,0)))</f>
        <v>0</v>
      </c>
      <c r="H26" s="35">
        <f t="shared" ref="H26:H84" ca="1" si="29">IF(AND($C26&lt;=3,$C26&lt;&gt;0),0,IF($C26=4,OFFSET(H26,-1,0)+1,OFFSET(H26,-1,0)))</f>
        <v>0</v>
      </c>
      <c r="I26" s="35">
        <f t="shared" ref="I26:I81" ca="1" si="30">IF(AND($C26&lt;=4,$C26&lt;&gt;0),0,IF(AND($C26="S",$W26&gt;0),OFFSET(I26,-1,0)+1,OFFSET(I26,-1,0)))</f>
        <v>0</v>
      </c>
      <c r="J26" s="35">
        <f t="shared" ref="J26:J83" ca="1" si="31">IF(OR($C26="S",$C26=0),0,MATCH(0,OFFSET($D26,1,$C26,ROW($C$441)-ROW($C26)),0))</f>
        <v>0</v>
      </c>
      <c r="K26" s="35">
        <f t="shared" ref="K26:K83" ca="1" si="32">IF(OR($C26="S",$C26=0),0,MATCH(OFFSET($D26,0,$C26)+1,OFFSET($D26,1,$C26,ROW($C$441)-ROW($C26)),0))</f>
        <v>0</v>
      </c>
      <c r="L26" s="36" t="str">
        <f t="shared" ref="L26:L83" ca="1" si="33">IF(OR(W26&gt;0,$C26=1),"F","")</f>
        <v/>
      </c>
      <c r="M26" s="37" t="s">
        <v>48</v>
      </c>
      <c r="N26" s="38" t="s">
        <v>48</v>
      </c>
      <c r="O26" s="39" t="s">
        <v>72</v>
      </c>
      <c r="P26" s="40"/>
      <c r="Q26" s="41"/>
      <c r="R26" s="42" t="s">
        <v>73</v>
      </c>
      <c r="S26" s="43" t="s">
        <v>74</v>
      </c>
      <c r="T26" s="44">
        <v>40</v>
      </c>
      <c r="U26" s="45"/>
      <c r="V26" s="45"/>
      <c r="W26" s="46"/>
    </row>
    <row r="27" spans="1:23" s="47" customFormat="1" ht="22.5" x14ac:dyDescent="0.2">
      <c r="A27" s="34" t="str">
        <f t="shared" si="22"/>
        <v>S</v>
      </c>
      <c r="B27" s="35">
        <f t="shared" ca="1" si="23"/>
        <v>2</v>
      </c>
      <c r="C27" s="35" t="str">
        <f t="shared" ca="1" si="24"/>
        <v>S</v>
      </c>
      <c r="D27" s="35">
        <f t="shared" ca="1" si="25"/>
        <v>0</v>
      </c>
      <c r="E27" s="35">
        <f t="shared" ca="1" si="26"/>
        <v>1</v>
      </c>
      <c r="F27" s="35">
        <f t="shared" ca="1" si="27"/>
        <v>1</v>
      </c>
      <c r="G27" s="35">
        <f t="shared" ca="1" si="28"/>
        <v>0</v>
      </c>
      <c r="H27" s="35">
        <f t="shared" ca="1" si="29"/>
        <v>0</v>
      </c>
      <c r="I27" s="35">
        <f t="shared" ca="1" si="30"/>
        <v>0</v>
      </c>
      <c r="J27" s="35">
        <f t="shared" ca="1" si="31"/>
        <v>0</v>
      </c>
      <c r="K27" s="35">
        <f t="shared" ca="1" si="32"/>
        <v>0</v>
      </c>
      <c r="L27" s="36" t="str">
        <f t="shared" ca="1" si="33"/>
        <v/>
      </c>
      <c r="M27" s="37" t="s">
        <v>48</v>
      </c>
      <c r="N27" s="38" t="s">
        <v>48</v>
      </c>
      <c r="O27" s="39" t="s">
        <v>75</v>
      </c>
      <c r="P27" s="40"/>
      <c r="Q27" s="41"/>
      <c r="R27" s="42" t="s">
        <v>76</v>
      </c>
      <c r="S27" s="43" t="s">
        <v>74</v>
      </c>
      <c r="T27" s="44">
        <v>40</v>
      </c>
      <c r="U27" s="45"/>
      <c r="V27" s="45"/>
      <c r="W27" s="46"/>
    </row>
    <row r="28" spans="1:23" s="10" customFormat="1" x14ac:dyDescent="0.2">
      <c r="A28" s="34" t="str">
        <f t="shared" si="22"/>
        <v>S</v>
      </c>
      <c r="B28" s="35">
        <f t="shared" ca="1" si="23"/>
        <v>2</v>
      </c>
      <c r="C28" s="35" t="str">
        <f t="shared" ca="1" si="24"/>
        <v>S</v>
      </c>
      <c r="D28" s="35">
        <f t="shared" ca="1" si="25"/>
        <v>0</v>
      </c>
      <c r="E28" s="35">
        <f t="shared" ca="1" si="26"/>
        <v>1</v>
      </c>
      <c r="F28" s="35">
        <f t="shared" ca="1" si="27"/>
        <v>1</v>
      </c>
      <c r="G28" s="35">
        <f t="shared" ca="1" si="28"/>
        <v>0</v>
      </c>
      <c r="H28" s="35">
        <f t="shared" ca="1" si="29"/>
        <v>0</v>
      </c>
      <c r="I28" s="35">
        <f t="shared" ca="1" si="30"/>
        <v>0</v>
      </c>
      <c r="J28" s="35">
        <f t="shared" ca="1" si="31"/>
        <v>0</v>
      </c>
      <c r="K28" s="35">
        <f t="shared" ca="1" si="32"/>
        <v>0</v>
      </c>
      <c r="L28" s="36" t="str">
        <f t="shared" ca="1" si="33"/>
        <v/>
      </c>
      <c r="M28" s="37" t="s">
        <v>48</v>
      </c>
      <c r="N28" s="38" t="s">
        <v>48</v>
      </c>
      <c r="O28" s="70" t="s">
        <v>77</v>
      </c>
      <c r="P28" s="40"/>
      <c r="Q28" s="41"/>
      <c r="R28" s="42" t="s">
        <v>78</v>
      </c>
      <c r="S28" s="43" t="s">
        <v>62</v>
      </c>
      <c r="T28" s="44">
        <v>4.5</v>
      </c>
      <c r="U28" s="45"/>
      <c r="V28" s="45"/>
      <c r="W28" s="72"/>
    </row>
    <row r="29" spans="1:23" s="10" customFormat="1" ht="20.100000000000001" customHeight="1" x14ac:dyDescent="0.2">
      <c r="A29" s="34">
        <f t="shared" si="22"/>
        <v>2</v>
      </c>
      <c r="B29" s="35">
        <f t="shared" ca="1" si="23"/>
        <v>2</v>
      </c>
      <c r="C29" s="35">
        <f t="shared" ca="1" si="24"/>
        <v>2</v>
      </c>
      <c r="D29" s="35">
        <f t="shared" ca="1" si="25"/>
        <v>3</v>
      </c>
      <c r="E29" s="35">
        <f t="shared" ca="1" si="26"/>
        <v>1</v>
      </c>
      <c r="F29" s="35">
        <f t="shared" ca="1" si="27"/>
        <v>2</v>
      </c>
      <c r="G29" s="35">
        <f t="shared" ca="1" si="28"/>
        <v>0</v>
      </c>
      <c r="H29" s="35">
        <f t="shared" ca="1" si="29"/>
        <v>0</v>
      </c>
      <c r="I29" s="35">
        <f t="shared" ca="1" si="30"/>
        <v>0</v>
      </c>
      <c r="J29" s="35">
        <f t="shared" ca="1" si="31"/>
        <v>114</v>
      </c>
      <c r="K29" s="35">
        <f t="shared" ca="1" si="32"/>
        <v>3</v>
      </c>
      <c r="L29" s="36" t="str">
        <f t="shared" ca="1" si="33"/>
        <v/>
      </c>
      <c r="M29" s="37" t="s">
        <v>57</v>
      </c>
      <c r="N29" s="38" t="s">
        <v>57</v>
      </c>
      <c r="O29" s="70" t="s">
        <v>79</v>
      </c>
      <c r="P29" s="40"/>
      <c r="Q29" s="41"/>
      <c r="R29" s="71" t="s">
        <v>80</v>
      </c>
      <c r="S29" s="43" t="s">
        <v>56</v>
      </c>
      <c r="T29" s="44"/>
      <c r="U29" s="45"/>
      <c r="V29" s="45"/>
      <c r="W29" s="72"/>
    </row>
    <row r="30" spans="1:23" s="10" customFormat="1" ht="22.5" x14ac:dyDescent="0.2">
      <c r="A30" s="34" t="str">
        <f t="shared" si="22"/>
        <v>S</v>
      </c>
      <c r="B30" s="35">
        <f t="shared" ca="1" si="23"/>
        <v>2</v>
      </c>
      <c r="C30" s="35" t="str">
        <f t="shared" ca="1" si="24"/>
        <v>S</v>
      </c>
      <c r="D30" s="35">
        <f t="shared" ca="1" si="25"/>
        <v>0</v>
      </c>
      <c r="E30" s="35">
        <f t="shared" ca="1" si="26"/>
        <v>1</v>
      </c>
      <c r="F30" s="35">
        <f t="shared" ca="1" si="27"/>
        <v>2</v>
      </c>
      <c r="G30" s="35">
        <f t="shared" ca="1" si="28"/>
        <v>0</v>
      </c>
      <c r="H30" s="35">
        <f t="shared" ca="1" si="29"/>
        <v>0</v>
      </c>
      <c r="I30" s="35">
        <f t="shared" ca="1" si="30"/>
        <v>0</v>
      </c>
      <c r="J30" s="35">
        <f t="shared" ca="1" si="31"/>
        <v>0</v>
      </c>
      <c r="K30" s="35">
        <f t="shared" ca="1" si="32"/>
        <v>0</v>
      </c>
      <c r="L30" s="36" t="str">
        <f t="shared" ca="1" si="33"/>
        <v/>
      </c>
      <c r="M30" s="37" t="s">
        <v>48</v>
      </c>
      <c r="N30" s="38" t="s">
        <v>48</v>
      </c>
      <c r="O30" s="70" t="s">
        <v>81</v>
      </c>
      <c r="P30" s="40"/>
      <c r="Q30" s="41"/>
      <c r="R30" s="42" t="s">
        <v>82</v>
      </c>
      <c r="S30" s="43" t="s">
        <v>83</v>
      </c>
      <c r="T30" s="44">
        <v>35.755000000000003</v>
      </c>
      <c r="U30" s="45"/>
      <c r="V30" s="45"/>
      <c r="W30" s="72"/>
    </row>
    <row r="31" spans="1:23" s="10" customFormat="1" x14ac:dyDescent="0.2">
      <c r="A31" s="34" t="str">
        <f t="shared" si="22"/>
        <v>S</v>
      </c>
      <c r="B31" s="35">
        <f t="shared" ca="1" si="23"/>
        <v>2</v>
      </c>
      <c r="C31" s="35" t="str">
        <f t="shared" ca="1" si="24"/>
        <v>S</v>
      </c>
      <c r="D31" s="35">
        <f t="shared" ca="1" si="25"/>
        <v>0</v>
      </c>
      <c r="E31" s="35">
        <f t="shared" ca="1" si="26"/>
        <v>1</v>
      </c>
      <c r="F31" s="35">
        <f t="shared" ca="1" si="27"/>
        <v>2</v>
      </c>
      <c r="G31" s="35">
        <f t="shared" ca="1" si="28"/>
        <v>0</v>
      </c>
      <c r="H31" s="35">
        <f t="shared" ca="1" si="29"/>
        <v>0</v>
      </c>
      <c r="I31" s="35">
        <f t="shared" ca="1" si="30"/>
        <v>0</v>
      </c>
      <c r="J31" s="35">
        <f t="shared" ca="1" si="31"/>
        <v>0</v>
      </c>
      <c r="K31" s="35">
        <f t="shared" ca="1" si="32"/>
        <v>0</v>
      </c>
      <c r="L31" s="36" t="str">
        <f t="shared" ca="1" si="33"/>
        <v/>
      </c>
      <c r="M31" s="37" t="s">
        <v>48</v>
      </c>
      <c r="N31" s="38" t="s">
        <v>48</v>
      </c>
      <c r="O31" s="70" t="s">
        <v>85</v>
      </c>
      <c r="P31" s="40"/>
      <c r="Q31" s="41"/>
      <c r="R31" s="42" t="s">
        <v>86</v>
      </c>
      <c r="S31" s="43" t="s">
        <v>83</v>
      </c>
      <c r="T31" s="44">
        <v>35.755000000000003</v>
      </c>
      <c r="U31" s="45"/>
      <c r="V31" s="45"/>
      <c r="W31" s="72"/>
    </row>
    <row r="32" spans="1:23" s="10" customFormat="1" ht="20.100000000000001" customHeight="1" x14ac:dyDescent="0.2">
      <c r="A32" s="34">
        <f t="shared" ref="A32:A46" si="34">CHOOSE(1+LOG(1+2*(ORÇAMENTO.Nivel="Nível 1")+4*(ORÇAMENTO.Nivel="Nível 2")+8*(ORÇAMENTO.Nivel="Nível 3")+16*(ORÇAMENTO.Nivel="Nível 4")+32*(ORÇAMENTO.Nivel="Serviço"),2),0,1,2,3,4,"S")</f>
        <v>2</v>
      </c>
      <c r="B32" s="35">
        <f t="shared" ca="1" si="23"/>
        <v>2</v>
      </c>
      <c r="C32" s="35">
        <f t="shared" ca="1" si="24"/>
        <v>2</v>
      </c>
      <c r="D32" s="35">
        <f t="shared" ca="1" si="25"/>
        <v>37</v>
      </c>
      <c r="E32" s="35">
        <f t="shared" ca="1" si="26"/>
        <v>1</v>
      </c>
      <c r="F32" s="35">
        <f t="shared" ca="1" si="27"/>
        <v>3</v>
      </c>
      <c r="G32" s="35">
        <f t="shared" ca="1" si="28"/>
        <v>0</v>
      </c>
      <c r="H32" s="35">
        <f t="shared" ca="1" si="29"/>
        <v>0</v>
      </c>
      <c r="I32" s="35">
        <f t="shared" ca="1" si="30"/>
        <v>0</v>
      </c>
      <c r="J32" s="35">
        <f t="shared" ca="1" si="31"/>
        <v>111</v>
      </c>
      <c r="K32" s="35">
        <f t="shared" ca="1" si="32"/>
        <v>37</v>
      </c>
      <c r="L32" s="36" t="str">
        <f t="shared" ca="1" si="33"/>
        <v/>
      </c>
      <c r="M32" s="37" t="s">
        <v>57</v>
      </c>
      <c r="N32" s="38" t="s">
        <v>57</v>
      </c>
      <c r="O32" s="70" t="s">
        <v>87</v>
      </c>
      <c r="P32" s="40"/>
      <c r="Q32" s="41"/>
      <c r="R32" s="71" t="s">
        <v>88</v>
      </c>
      <c r="S32" s="43" t="s">
        <v>56</v>
      </c>
      <c r="T32" s="44"/>
      <c r="U32" s="45"/>
      <c r="V32" s="45"/>
      <c r="W32" s="72"/>
    </row>
    <row r="33" spans="1:23" s="10" customFormat="1" x14ac:dyDescent="0.2">
      <c r="A33" s="34" t="str">
        <f t="shared" si="34"/>
        <v>S</v>
      </c>
      <c r="B33" s="35">
        <f t="shared" ca="1" si="23"/>
        <v>2</v>
      </c>
      <c r="C33" s="35" t="str">
        <f t="shared" ca="1" si="24"/>
        <v>S</v>
      </c>
      <c r="D33" s="35">
        <f t="shared" ca="1" si="25"/>
        <v>0</v>
      </c>
      <c r="E33" s="35">
        <f t="shared" ca="1" si="26"/>
        <v>1</v>
      </c>
      <c r="F33" s="35">
        <f t="shared" ca="1" si="27"/>
        <v>3</v>
      </c>
      <c r="G33" s="35">
        <f t="shared" ca="1" si="28"/>
        <v>0</v>
      </c>
      <c r="H33" s="35">
        <f t="shared" ca="1" si="29"/>
        <v>0</v>
      </c>
      <c r="I33" s="35">
        <f t="shared" ca="1" si="30"/>
        <v>0</v>
      </c>
      <c r="J33" s="35">
        <f t="shared" ca="1" si="31"/>
        <v>0</v>
      </c>
      <c r="K33" s="35">
        <f t="shared" ca="1" si="32"/>
        <v>0</v>
      </c>
      <c r="L33" s="36" t="str">
        <f t="shared" ca="1" si="33"/>
        <v/>
      </c>
      <c r="M33" s="37" t="s">
        <v>48</v>
      </c>
      <c r="N33" s="38" t="s">
        <v>48</v>
      </c>
      <c r="O33" s="70" t="s">
        <v>89</v>
      </c>
      <c r="P33" s="40"/>
      <c r="Q33" s="41"/>
      <c r="R33" s="42" t="s">
        <v>90</v>
      </c>
      <c r="S33" s="43" t="s">
        <v>91</v>
      </c>
      <c r="T33" s="44">
        <v>60</v>
      </c>
      <c r="U33" s="45"/>
      <c r="V33" s="45"/>
      <c r="W33" s="72"/>
    </row>
    <row r="34" spans="1:23" s="10" customFormat="1" x14ac:dyDescent="0.2">
      <c r="A34" s="34" t="str">
        <f t="shared" si="34"/>
        <v>S</v>
      </c>
      <c r="B34" s="35">
        <f t="shared" ca="1" si="23"/>
        <v>2</v>
      </c>
      <c r="C34" s="35" t="str">
        <f t="shared" ca="1" si="24"/>
        <v>S</v>
      </c>
      <c r="D34" s="35">
        <f t="shared" ca="1" si="25"/>
        <v>0</v>
      </c>
      <c r="E34" s="35">
        <f t="shared" ca="1" si="26"/>
        <v>1</v>
      </c>
      <c r="F34" s="35">
        <f t="shared" ca="1" si="27"/>
        <v>3</v>
      </c>
      <c r="G34" s="35">
        <f t="shared" ca="1" si="28"/>
        <v>0</v>
      </c>
      <c r="H34" s="35">
        <f t="shared" ca="1" si="29"/>
        <v>0</v>
      </c>
      <c r="I34" s="35">
        <f t="shared" ca="1" si="30"/>
        <v>0</v>
      </c>
      <c r="J34" s="35">
        <f t="shared" ca="1" si="31"/>
        <v>0</v>
      </c>
      <c r="K34" s="35">
        <f t="shared" ca="1" si="32"/>
        <v>0</v>
      </c>
      <c r="L34" s="36" t="str">
        <f t="shared" ca="1" si="33"/>
        <v/>
      </c>
      <c r="M34" s="37" t="s">
        <v>48</v>
      </c>
      <c r="N34" s="38" t="s">
        <v>48</v>
      </c>
      <c r="O34" s="70" t="s">
        <v>92</v>
      </c>
      <c r="P34" s="40"/>
      <c r="Q34" s="41"/>
      <c r="R34" s="42" t="s">
        <v>93</v>
      </c>
      <c r="S34" s="43" t="s">
        <v>91</v>
      </c>
      <c r="T34" s="44">
        <v>30</v>
      </c>
      <c r="U34" s="45"/>
      <c r="V34" s="45"/>
      <c r="W34" s="72"/>
    </row>
    <row r="35" spans="1:23" s="47" customFormat="1" x14ac:dyDescent="0.2">
      <c r="A35" s="34" t="str">
        <f t="shared" si="34"/>
        <v>S</v>
      </c>
      <c r="B35" s="35">
        <f t="shared" ca="1" si="23"/>
        <v>2</v>
      </c>
      <c r="C35" s="35" t="str">
        <f t="shared" ca="1" si="24"/>
        <v>S</v>
      </c>
      <c r="D35" s="35">
        <f t="shared" ca="1" si="25"/>
        <v>0</v>
      </c>
      <c r="E35" s="35">
        <f t="shared" ca="1" si="26"/>
        <v>1</v>
      </c>
      <c r="F35" s="35">
        <f t="shared" ca="1" si="27"/>
        <v>3</v>
      </c>
      <c r="G35" s="35">
        <f t="shared" ca="1" si="28"/>
        <v>0</v>
      </c>
      <c r="H35" s="35">
        <f t="shared" ca="1" si="29"/>
        <v>0</v>
      </c>
      <c r="I35" s="35">
        <f t="shared" ca="1" si="30"/>
        <v>0</v>
      </c>
      <c r="J35" s="35">
        <f t="shared" ca="1" si="31"/>
        <v>0</v>
      </c>
      <c r="K35" s="35">
        <f t="shared" ca="1" si="32"/>
        <v>0</v>
      </c>
      <c r="L35" s="36" t="str">
        <f t="shared" ca="1" si="33"/>
        <v/>
      </c>
      <c r="M35" s="37" t="s">
        <v>48</v>
      </c>
      <c r="N35" s="38" t="s">
        <v>48</v>
      </c>
      <c r="O35" s="70" t="s">
        <v>94</v>
      </c>
      <c r="P35" s="40"/>
      <c r="Q35" s="41"/>
      <c r="R35" s="42" t="s">
        <v>95</v>
      </c>
      <c r="S35" s="43" t="s">
        <v>91</v>
      </c>
      <c r="T35" s="44">
        <v>30</v>
      </c>
      <c r="U35" s="45"/>
      <c r="V35" s="45"/>
      <c r="W35" s="72"/>
    </row>
    <row r="36" spans="1:23" s="47" customFormat="1" x14ac:dyDescent="0.2">
      <c r="A36" s="34" t="str">
        <f t="shared" si="34"/>
        <v>S</v>
      </c>
      <c r="B36" s="35">
        <f t="shared" ca="1" si="23"/>
        <v>2</v>
      </c>
      <c r="C36" s="35" t="str">
        <f t="shared" ca="1" si="24"/>
        <v>S</v>
      </c>
      <c r="D36" s="35">
        <f t="shared" ca="1" si="25"/>
        <v>0</v>
      </c>
      <c r="E36" s="35">
        <f t="shared" ca="1" si="26"/>
        <v>1</v>
      </c>
      <c r="F36" s="35">
        <f t="shared" ca="1" si="27"/>
        <v>3</v>
      </c>
      <c r="G36" s="35">
        <f t="shared" ca="1" si="28"/>
        <v>0</v>
      </c>
      <c r="H36" s="35">
        <f t="shared" ca="1" si="29"/>
        <v>0</v>
      </c>
      <c r="I36" s="35">
        <f t="shared" ca="1" si="30"/>
        <v>0</v>
      </c>
      <c r="J36" s="35">
        <f t="shared" ca="1" si="31"/>
        <v>0</v>
      </c>
      <c r="K36" s="35">
        <f t="shared" ca="1" si="32"/>
        <v>0</v>
      </c>
      <c r="L36" s="36" t="str">
        <f t="shared" ca="1" si="33"/>
        <v/>
      </c>
      <c r="M36" s="37" t="s">
        <v>48</v>
      </c>
      <c r="N36" s="38" t="s">
        <v>48</v>
      </c>
      <c r="O36" s="70" t="s">
        <v>96</v>
      </c>
      <c r="P36" s="40"/>
      <c r="Q36" s="41"/>
      <c r="R36" s="42" t="s">
        <v>97</v>
      </c>
      <c r="S36" s="43" t="s">
        <v>98</v>
      </c>
      <c r="T36" s="44">
        <v>60</v>
      </c>
      <c r="U36" s="45"/>
      <c r="V36" s="45"/>
      <c r="W36" s="72"/>
    </row>
    <row r="37" spans="1:23" s="47" customFormat="1" x14ac:dyDescent="0.2">
      <c r="A37" s="34" t="str">
        <f t="shared" si="34"/>
        <v>S</v>
      </c>
      <c r="B37" s="35">
        <f t="shared" ca="1" si="23"/>
        <v>2</v>
      </c>
      <c r="C37" s="35" t="str">
        <f t="shared" ca="1" si="24"/>
        <v>S</v>
      </c>
      <c r="D37" s="35">
        <f t="shared" ca="1" si="25"/>
        <v>0</v>
      </c>
      <c r="E37" s="35">
        <f t="shared" ca="1" si="26"/>
        <v>1</v>
      </c>
      <c r="F37" s="35">
        <f t="shared" ca="1" si="27"/>
        <v>3</v>
      </c>
      <c r="G37" s="35">
        <f t="shared" ca="1" si="28"/>
        <v>0</v>
      </c>
      <c r="H37" s="35">
        <f t="shared" ca="1" si="29"/>
        <v>0</v>
      </c>
      <c r="I37" s="35">
        <f t="shared" ca="1" si="30"/>
        <v>0</v>
      </c>
      <c r="J37" s="35">
        <f t="shared" ca="1" si="31"/>
        <v>0</v>
      </c>
      <c r="K37" s="35">
        <f t="shared" ca="1" si="32"/>
        <v>0</v>
      </c>
      <c r="L37" s="36" t="str">
        <f t="shared" ca="1" si="33"/>
        <v/>
      </c>
      <c r="M37" s="37" t="s">
        <v>48</v>
      </c>
      <c r="N37" s="38" t="s">
        <v>48</v>
      </c>
      <c r="O37" s="70" t="s">
        <v>99</v>
      </c>
      <c r="P37" s="40"/>
      <c r="Q37" s="41"/>
      <c r="R37" s="42" t="s">
        <v>100</v>
      </c>
      <c r="S37" s="43" t="s">
        <v>98</v>
      </c>
      <c r="T37" s="44">
        <v>30</v>
      </c>
      <c r="U37" s="45"/>
      <c r="V37" s="45"/>
      <c r="W37" s="72"/>
    </row>
    <row r="38" spans="1:23" s="47" customFormat="1" x14ac:dyDescent="0.2">
      <c r="A38" s="34" t="str">
        <f t="shared" si="34"/>
        <v>S</v>
      </c>
      <c r="B38" s="35">
        <f t="shared" ca="1" si="23"/>
        <v>2</v>
      </c>
      <c r="C38" s="35" t="str">
        <f t="shared" ca="1" si="24"/>
        <v>S</v>
      </c>
      <c r="D38" s="35">
        <f t="shared" ca="1" si="25"/>
        <v>0</v>
      </c>
      <c r="E38" s="35">
        <f t="shared" ca="1" si="26"/>
        <v>1</v>
      </c>
      <c r="F38" s="35">
        <f t="shared" ca="1" si="27"/>
        <v>3</v>
      </c>
      <c r="G38" s="35">
        <f t="shared" ca="1" si="28"/>
        <v>0</v>
      </c>
      <c r="H38" s="35">
        <f t="shared" ca="1" si="29"/>
        <v>0</v>
      </c>
      <c r="I38" s="35">
        <f t="shared" ca="1" si="30"/>
        <v>0</v>
      </c>
      <c r="J38" s="35">
        <f t="shared" ca="1" si="31"/>
        <v>0</v>
      </c>
      <c r="K38" s="35">
        <f t="shared" ca="1" si="32"/>
        <v>0</v>
      </c>
      <c r="L38" s="36" t="str">
        <f t="shared" ca="1" si="33"/>
        <v/>
      </c>
      <c r="M38" s="37" t="s">
        <v>48</v>
      </c>
      <c r="N38" s="38" t="s">
        <v>48</v>
      </c>
      <c r="O38" s="70" t="s">
        <v>101</v>
      </c>
      <c r="P38" s="40"/>
      <c r="Q38" s="41"/>
      <c r="R38" s="42" t="s">
        <v>102</v>
      </c>
      <c r="S38" s="43" t="s">
        <v>98</v>
      </c>
      <c r="T38" s="44">
        <v>30</v>
      </c>
      <c r="U38" s="45"/>
      <c r="V38" s="45"/>
      <c r="W38" s="72"/>
    </row>
    <row r="39" spans="1:23" s="47" customFormat="1" ht="33.75" x14ac:dyDescent="0.2">
      <c r="A39" s="34" t="str">
        <f t="shared" si="34"/>
        <v>S</v>
      </c>
      <c r="B39" s="35">
        <f t="shared" ca="1" si="23"/>
        <v>2</v>
      </c>
      <c r="C39" s="35" t="str">
        <f t="shared" ca="1" si="24"/>
        <v>S</v>
      </c>
      <c r="D39" s="35">
        <f t="shared" ca="1" si="25"/>
        <v>0</v>
      </c>
      <c r="E39" s="35">
        <f t="shared" ca="1" si="26"/>
        <v>1</v>
      </c>
      <c r="F39" s="35">
        <f t="shared" ca="1" si="27"/>
        <v>3</v>
      </c>
      <c r="G39" s="35">
        <f t="shared" ca="1" si="28"/>
        <v>0</v>
      </c>
      <c r="H39" s="35">
        <f t="shared" ca="1" si="29"/>
        <v>0</v>
      </c>
      <c r="I39" s="35">
        <f t="shared" ca="1" si="30"/>
        <v>0</v>
      </c>
      <c r="J39" s="35">
        <f t="shared" ca="1" si="31"/>
        <v>0</v>
      </c>
      <c r="K39" s="35">
        <f t="shared" ca="1" si="32"/>
        <v>0</v>
      </c>
      <c r="L39" s="36" t="str">
        <f t="shared" ca="1" si="33"/>
        <v/>
      </c>
      <c r="M39" s="37" t="s">
        <v>48</v>
      </c>
      <c r="N39" s="38" t="s">
        <v>48</v>
      </c>
      <c r="O39" s="70" t="s">
        <v>103</v>
      </c>
      <c r="P39" s="40"/>
      <c r="Q39" s="41"/>
      <c r="R39" s="42" t="s">
        <v>104</v>
      </c>
      <c r="S39" s="43" t="s">
        <v>71</v>
      </c>
      <c r="T39" s="44">
        <v>2793</v>
      </c>
      <c r="U39" s="45"/>
      <c r="V39" s="45"/>
      <c r="W39" s="72"/>
    </row>
    <row r="40" spans="1:23" s="47" customFormat="1" ht="33.75" x14ac:dyDescent="0.2">
      <c r="A40" s="34" t="str">
        <f t="shared" si="34"/>
        <v>S</v>
      </c>
      <c r="B40" s="35">
        <f t="shared" ca="1" si="23"/>
        <v>2</v>
      </c>
      <c r="C40" s="35" t="str">
        <f t="shared" ca="1" si="24"/>
        <v>S</v>
      </c>
      <c r="D40" s="35">
        <f t="shared" ca="1" si="25"/>
        <v>0</v>
      </c>
      <c r="E40" s="35">
        <f t="shared" ca="1" si="26"/>
        <v>1</v>
      </c>
      <c r="F40" s="35">
        <f t="shared" ca="1" si="27"/>
        <v>3</v>
      </c>
      <c r="G40" s="35">
        <f t="shared" ca="1" si="28"/>
        <v>0</v>
      </c>
      <c r="H40" s="35">
        <f t="shared" ca="1" si="29"/>
        <v>0</v>
      </c>
      <c r="I40" s="35">
        <f t="shared" ca="1" si="30"/>
        <v>0</v>
      </c>
      <c r="J40" s="35">
        <f t="shared" ca="1" si="31"/>
        <v>0</v>
      </c>
      <c r="K40" s="35">
        <f t="shared" ca="1" si="32"/>
        <v>0</v>
      </c>
      <c r="L40" s="36" t="str">
        <f t="shared" ca="1" si="33"/>
        <v/>
      </c>
      <c r="M40" s="37" t="s">
        <v>48</v>
      </c>
      <c r="N40" s="38" t="s">
        <v>48</v>
      </c>
      <c r="O40" s="70" t="s">
        <v>106</v>
      </c>
      <c r="P40" s="40"/>
      <c r="Q40" s="41"/>
      <c r="R40" s="42" t="s">
        <v>107</v>
      </c>
      <c r="S40" s="43" t="s">
        <v>71</v>
      </c>
      <c r="T40" s="44">
        <v>361.5</v>
      </c>
      <c r="U40" s="45"/>
      <c r="V40" s="45"/>
      <c r="W40" s="72"/>
    </row>
    <row r="41" spans="1:23" s="47" customFormat="1" ht="33.75" x14ac:dyDescent="0.2">
      <c r="A41" s="34" t="str">
        <f t="shared" si="34"/>
        <v>S</v>
      </c>
      <c r="B41" s="35">
        <f t="shared" ca="1" si="23"/>
        <v>2</v>
      </c>
      <c r="C41" s="35" t="str">
        <f t="shared" ca="1" si="24"/>
        <v>S</v>
      </c>
      <c r="D41" s="35">
        <f t="shared" ca="1" si="25"/>
        <v>0</v>
      </c>
      <c r="E41" s="35">
        <f t="shared" ca="1" si="26"/>
        <v>1</v>
      </c>
      <c r="F41" s="35">
        <f t="shared" ca="1" si="27"/>
        <v>3</v>
      </c>
      <c r="G41" s="35">
        <f t="shared" ca="1" si="28"/>
        <v>0</v>
      </c>
      <c r="H41" s="35">
        <f t="shared" ca="1" si="29"/>
        <v>0</v>
      </c>
      <c r="I41" s="35">
        <f t="shared" ca="1" si="30"/>
        <v>0</v>
      </c>
      <c r="J41" s="35">
        <f t="shared" ca="1" si="31"/>
        <v>0</v>
      </c>
      <c r="K41" s="35">
        <f t="shared" ca="1" si="32"/>
        <v>0</v>
      </c>
      <c r="L41" s="36" t="str">
        <f t="shared" ca="1" si="33"/>
        <v/>
      </c>
      <c r="M41" s="37" t="s">
        <v>48</v>
      </c>
      <c r="N41" s="38" t="s">
        <v>48</v>
      </c>
      <c r="O41" s="70" t="s">
        <v>108</v>
      </c>
      <c r="P41" s="40"/>
      <c r="Q41" s="41"/>
      <c r="R41" s="42" t="s">
        <v>109</v>
      </c>
      <c r="S41" s="43" t="s">
        <v>71</v>
      </c>
      <c r="T41" s="44">
        <v>376</v>
      </c>
      <c r="U41" s="45"/>
      <c r="V41" s="45"/>
      <c r="W41" s="72"/>
    </row>
    <row r="42" spans="1:23" s="47" customFormat="1" ht="22.5" x14ac:dyDescent="0.2">
      <c r="A42" s="34" t="str">
        <f t="shared" si="34"/>
        <v>S</v>
      </c>
      <c r="B42" s="35">
        <f t="shared" ca="1" si="23"/>
        <v>2</v>
      </c>
      <c r="C42" s="35" t="str">
        <f t="shared" ca="1" si="24"/>
        <v>S</v>
      </c>
      <c r="D42" s="35">
        <f t="shared" ca="1" si="25"/>
        <v>0</v>
      </c>
      <c r="E42" s="35">
        <f t="shared" ca="1" si="26"/>
        <v>1</v>
      </c>
      <c r="F42" s="35">
        <f t="shared" ca="1" si="27"/>
        <v>3</v>
      </c>
      <c r="G42" s="35">
        <f t="shared" ca="1" si="28"/>
        <v>0</v>
      </c>
      <c r="H42" s="35">
        <f t="shared" ca="1" si="29"/>
        <v>0</v>
      </c>
      <c r="I42" s="35">
        <f t="shared" ca="1" si="30"/>
        <v>0</v>
      </c>
      <c r="J42" s="35">
        <f t="shared" ca="1" si="31"/>
        <v>0</v>
      </c>
      <c r="K42" s="35">
        <f t="shared" ca="1" si="32"/>
        <v>0</v>
      </c>
      <c r="L42" s="36" t="str">
        <f t="shared" ca="1" si="33"/>
        <v/>
      </c>
      <c r="M42" s="37" t="s">
        <v>48</v>
      </c>
      <c r="N42" s="38" t="s">
        <v>48</v>
      </c>
      <c r="O42" s="70" t="s">
        <v>110</v>
      </c>
      <c r="P42" s="40"/>
      <c r="Q42" s="41"/>
      <c r="R42" s="42" t="s">
        <v>111</v>
      </c>
      <c r="S42" s="43" t="s">
        <v>74</v>
      </c>
      <c r="T42" s="44">
        <v>8</v>
      </c>
      <c r="U42" s="45"/>
      <c r="V42" s="45"/>
      <c r="W42" s="72"/>
    </row>
    <row r="43" spans="1:23" s="47" customFormat="1" ht="22.5" x14ac:dyDescent="0.2">
      <c r="A43" s="34" t="str">
        <f t="shared" si="34"/>
        <v>S</v>
      </c>
      <c r="B43" s="35">
        <f t="shared" ca="1" si="23"/>
        <v>2</v>
      </c>
      <c r="C43" s="35" t="str">
        <f t="shared" ca="1" si="24"/>
        <v>S</v>
      </c>
      <c r="D43" s="35">
        <f t="shared" ca="1" si="25"/>
        <v>0</v>
      </c>
      <c r="E43" s="35">
        <f t="shared" ca="1" si="26"/>
        <v>1</v>
      </c>
      <c r="F43" s="35">
        <f t="shared" ca="1" si="27"/>
        <v>3</v>
      </c>
      <c r="G43" s="35">
        <f t="shared" ca="1" si="28"/>
        <v>0</v>
      </c>
      <c r="H43" s="35">
        <f t="shared" ca="1" si="29"/>
        <v>0</v>
      </c>
      <c r="I43" s="35">
        <f t="shared" ca="1" si="30"/>
        <v>0</v>
      </c>
      <c r="J43" s="35">
        <f t="shared" ca="1" si="31"/>
        <v>0</v>
      </c>
      <c r="K43" s="35">
        <f t="shared" ca="1" si="32"/>
        <v>0</v>
      </c>
      <c r="L43" s="36" t="str">
        <f t="shared" ca="1" si="33"/>
        <v/>
      </c>
      <c r="M43" s="37" t="s">
        <v>48</v>
      </c>
      <c r="N43" s="38" t="s">
        <v>48</v>
      </c>
      <c r="O43" s="70" t="s">
        <v>112</v>
      </c>
      <c r="P43" s="40"/>
      <c r="Q43" s="41"/>
      <c r="R43" s="42" t="s">
        <v>113</v>
      </c>
      <c r="S43" s="43" t="s">
        <v>74</v>
      </c>
      <c r="T43" s="44">
        <v>46</v>
      </c>
      <c r="U43" s="45"/>
      <c r="V43" s="45"/>
      <c r="W43" s="72"/>
    </row>
    <row r="44" spans="1:23" s="47" customFormat="1" ht="33.75" x14ac:dyDescent="0.2">
      <c r="A44" s="34" t="str">
        <f t="shared" si="34"/>
        <v>S</v>
      </c>
      <c r="B44" s="35">
        <f t="shared" ca="1" si="23"/>
        <v>2</v>
      </c>
      <c r="C44" s="35" t="str">
        <f t="shared" ca="1" si="24"/>
        <v>S</v>
      </c>
      <c r="D44" s="35">
        <f t="shared" ca="1" si="25"/>
        <v>0</v>
      </c>
      <c r="E44" s="35">
        <f t="shared" ca="1" si="26"/>
        <v>1</v>
      </c>
      <c r="F44" s="35">
        <f t="shared" ca="1" si="27"/>
        <v>3</v>
      </c>
      <c r="G44" s="35">
        <f t="shared" ca="1" si="28"/>
        <v>0</v>
      </c>
      <c r="H44" s="35">
        <f t="shared" ca="1" si="29"/>
        <v>0</v>
      </c>
      <c r="I44" s="35">
        <f t="shared" ca="1" si="30"/>
        <v>0</v>
      </c>
      <c r="J44" s="35">
        <f t="shared" ca="1" si="31"/>
        <v>0</v>
      </c>
      <c r="K44" s="35">
        <f t="shared" ca="1" si="32"/>
        <v>0</v>
      </c>
      <c r="L44" s="36" t="str">
        <f t="shared" ca="1" si="33"/>
        <v/>
      </c>
      <c r="M44" s="37" t="s">
        <v>48</v>
      </c>
      <c r="N44" s="38" t="s">
        <v>48</v>
      </c>
      <c r="O44" s="70" t="s">
        <v>114</v>
      </c>
      <c r="P44" s="40"/>
      <c r="Q44" s="41"/>
      <c r="R44" s="42" t="s">
        <v>115</v>
      </c>
      <c r="S44" s="43" t="s">
        <v>74</v>
      </c>
      <c r="T44" s="44">
        <v>77</v>
      </c>
      <c r="U44" s="45"/>
      <c r="V44" s="45"/>
      <c r="W44" s="72"/>
    </row>
    <row r="45" spans="1:23" s="47" customFormat="1" ht="33.75" x14ac:dyDescent="0.2">
      <c r="A45" s="34" t="str">
        <f t="shared" si="34"/>
        <v>S</v>
      </c>
      <c r="B45" s="35">
        <f t="shared" ca="1" si="23"/>
        <v>2</v>
      </c>
      <c r="C45" s="35" t="str">
        <f t="shared" ca="1" si="24"/>
        <v>S</v>
      </c>
      <c r="D45" s="35">
        <f t="shared" ca="1" si="25"/>
        <v>0</v>
      </c>
      <c r="E45" s="35">
        <f t="shared" ca="1" si="26"/>
        <v>1</v>
      </c>
      <c r="F45" s="35">
        <f t="shared" ca="1" si="27"/>
        <v>3</v>
      </c>
      <c r="G45" s="35">
        <f t="shared" ca="1" si="28"/>
        <v>0</v>
      </c>
      <c r="H45" s="35">
        <f t="shared" ca="1" si="29"/>
        <v>0</v>
      </c>
      <c r="I45" s="35">
        <f t="shared" ca="1" si="30"/>
        <v>0</v>
      </c>
      <c r="J45" s="35">
        <f t="shared" ca="1" si="31"/>
        <v>0</v>
      </c>
      <c r="K45" s="35">
        <f t="shared" ca="1" si="32"/>
        <v>0</v>
      </c>
      <c r="L45" s="36" t="str">
        <f t="shared" ca="1" si="33"/>
        <v/>
      </c>
      <c r="M45" s="37" t="s">
        <v>48</v>
      </c>
      <c r="N45" s="38" t="s">
        <v>48</v>
      </c>
      <c r="O45" s="70" t="s">
        <v>117</v>
      </c>
      <c r="P45" s="40"/>
      <c r="Q45" s="41"/>
      <c r="R45" s="42" t="s">
        <v>118</v>
      </c>
      <c r="S45" s="43" t="s">
        <v>74</v>
      </c>
      <c r="T45" s="44">
        <v>15</v>
      </c>
      <c r="U45" s="45"/>
      <c r="V45" s="45"/>
      <c r="W45" s="72"/>
    </row>
    <row r="46" spans="1:23" s="47" customFormat="1" ht="33.75" x14ac:dyDescent="0.2">
      <c r="A46" s="34" t="str">
        <f t="shared" si="34"/>
        <v>S</v>
      </c>
      <c r="B46" s="35">
        <f t="shared" ca="1" si="23"/>
        <v>2</v>
      </c>
      <c r="C46" s="35" t="str">
        <f t="shared" ca="1" si="24"/>
        <v>S</v>
      </c>
      <c r="D46" s="35">
        <f t="shared" ca="1" si="25"/>
        <v>0</v>
      </c>
      <c r="E46" s="35">
        <f t="shared" ca="1" si="26"/>
        <v>1</v>
      </c>
      <c r="F46" s="35">
        <f t="shared" ca="1" si="27"/>
        <v>3</v>
      </c>
      <c r="G46" s="35">
        <f t="shared" ca="1" si="28"/>
        <v>0</v>
      </c>
      <c r="H46" s="35">
        <f t="shared" ca="1" si="29"/>
        <v>0</v>
      </c>
      <c r="I46" s="35">
        <f t="shared" ca="1" si="30"/>
        <v>0</v>
      </c>
      <c r="J46" s="35">
        <f t="shared" ca="1" si="31"/>
        <v>0</v>
      </c>
      <c r="K46" s="35">
        <f t="shared" ca="1" si="32"/>
        <v>0</v>
      </c>
      <c r="L46" s="36" t="str">
        <f t="shared" ca="1" si="33"/>
        <v/>
      </c>
      <c r="M46" s="37" t="s">
        <v>48</v>
      </c>
      <c r="N46" s="38" t="s">
        <v>48</v>
      </c>
      <c r="O46" s="70" t="s">
        <v>119</v>
      </c>
      <c r="P46" s="40"/>
      <c r="Q46" s="41"/>
      <c r="R46" s="42" t="s">
        <v>120</v>
      </c>
      <c r="S46" s="43" t="s">
        <v>74</v>
      </c>
      <c r="T46" s="44">
        <v>10</v>
      </c>
      <c r="U46" s="45"/>
      <c r="V46" s="45"/>
      <c r="W46" s="72"/>
    </row>
    <row r="47" spans="1:23" s="47" customFormat="1" ht="22.5" x14ac:dyDescent="0.2">
      <c r="A47" s="34" t="str">
        <f t="shared" ref="A47:A68" si="35">CHOOSE(1+LOG(1+2*(ORÇAMENTO.Nivel="Nível 1")+4*(ORÇAMENTO.Nivel="Nível 2")+8*(ORÇAMENTO.Nivel="Nível 3")+16*(ORÇAMENTO.Nivel="Nível 4")+32*(ORÇAMENTO.Nivel="Serviço"),2),0,1,2,3,4,"S")</f>
        <v>S</v>
      </c>
      <c r="B47" s="35">
        <f t="shared" ca="1" si="23"/>
        <v>2</v>
      </c>
      <c r="C47" s="35" t="str">
        <f t="shared" ca="1" si="24"/>
        <v>S</v>
      </c>
      <c r="D47" s="35">
        <f t="shared" ca="1" si="25"/>
        <v>0</v>
      </c>
      <c r="E47" s="35">
        <f t="shared" ca="1" si="26"/>
        <v>1</v>
      </c>
      <c r="F47" s="35">
        <f t="shared" ca="1" si="27"/>
        <v>3</v>
      </c>
      <c r="G47" s="35">
        <f t="shared" ca="1" si="28"/>
        <v>0</v>
      </c>
      <c r="H47" s="35">
        <f t="shared" ca="1" si="29"/>
        <v>0</v>
      </c>
      <c r="I47" s="35">
        <f t="shared" ca="1" si="30"/>
        <v>0</v>
      </c>
      <c r="J47" s="35">
        <f t="shared" ca="1" si="31"/>
        <v>0</v>
      </c>
      <c r="K47" s="35">
        <f t="shared" ca="1" si="32"/>
        <v>0</v>
      </c>
      <c r="L47" s="36" t="str">
        <f t="shared" ca="1" si="33"/>
        <v/>
      </c>
      <c r="M47" s="37" t="s">
        <v>48</v>
      </c>
      <c r="N47" s="38" t="s">
        <v>48</v>
      </c>
      <c r="O47" s="70" t="s">
        <v>121</v>
      </c>
      <c r="P47" s="40"/>
      <c r="Q47" s="41"/>
      <c r="R47" s="42" t="s">
        <v>122</v>
      </c>
      <c r="S47" s="43" t="s">
        <v>74</v>
      </c>
      <c r="T47" s="44">
        <v>9</v>
      </c>
      <c r="U47" s="45"/>
      <c r="V47" s="45"/>
      <c r="W47" s="72"/>
    </row>
    <row r="48" spans="1:23" s="47" customFormat="1" ht="22.5" x14ac:dyDescent="0.2">
      <c r="A48" s="34" t="str">
        <f t="shared" si="35"/>
        <v>S</v>
      </c>
      <c r="B48" s="35">
        <f t="shared" ca="1" si="23"/>
        <v>2</v>
      </c>
      <c r="C48" s="35" t="str">
        <f t="shared" ca="1" si="24"/>
        <v>S</v>
      </c>
      <c r="D48" s="35">
        <f t="shared" ca="1" si="25"/>
        <v>0</v>
      </c>
      <c r="E48" s="35">
        <f t="shared" ca="1" si="26"/>
        <v>1</v>
      </c>
      <c r="F48" s="35">
        <f t="shared" ca="1" si="27"/>
        <v>3</v>
      </c>
      <c r="G48" s="35">
        <f t="shared" ca="1" si="28"/>
        <v>0</v>
      </c>
      <c r="H48" s="35">
        <f t="shared" ca="1" si="29"/>
        <v>0</v>
      </c>
      <c r="I48" s="35">
        <f t="shared" ca="1" si="30"/>
        <v>0</v>
      </c>
      <c r="J48" s="35">
        <f t="shared" ca="1" si="31"/>
        <v>0</v>
      </c>
      <c r="K48" s="35">
        <f t="shared" ca="1" si="32"/>
        <v>0</v>
      </c>
      <c r="L48" s="36" t="str">
        <f t="shared" ca="1" si="33"/>
        <v/>
      </c>
      <c r="M48" s="37" t="s">
        <v>48</v>
      </c>
      <c r="N48" s="38" t="s">
        <v>48</v>
      </c>
      <c r="O48" s="70" t="s">
        <v>123</v>
      </c>
      <c r="P48" s="40"/>
      <c r="Q48" s="41"/>
      <c r="R48" s="42" t="s">
        <v>124</v>
      </c>
      <c r="S48" s="43" t="s">
        <v>74</v>
      </c>
      <c r="T48" s="44">
        <v>17</v>
      </c>
      <c r="U48" s="45"/>
      <c r="V48" s="45"/>
      <c r="W48" s="72"/>
    </row>
    <row r="49" spans="1:23" s="47" customFormat="1" ht="22.5" x14ac:dyDescent="0.2">
      <c r="A49" s="34" t="str">
        <f t="shared" si="35"/>
        <v>S</v>
      </c>
      <c r="B49" s="35">
        <f t="shared" ca="1" si="23"/>
        <v>2</v>
      </c>
      <c r="C49" s="35" t="str">
        <f t="shared" ca="1" si="24"/>
        <v>S</v>
      </c>
      <c r="D49" s="35">
        <f t="shared" ca="1" si="25"/>
        <v>0</v>
      </c>
      <c r="E49" s="35">
        <f t="shared" ca="1" si="26"/>
        <v>1</v>
      </c>
      <c r="F49" s="35">
        <f t="shared" ca="1" si="27"/>
        <v>3</v>
      </c>
      <c r="G49" s="35">
        <f t="shared" ca="1" si="28"/>
        <v>0</v>
      </c>
      <c r="H49" s="35">
        <f t="shared" ca="1" si="29"/>
        <v>0</v>
      </c>
      <c r="I49" s="35">
        <f t="shared" ca="1" si="30"/>
        <v>0</v>
      </c>
      <c r="J49" s="35">
        <f t="shared" ca="1" si="31"/>
        <v>0</v>
      </c>
      <c r="K49" s="35">
        <f t="shared" ca="1" si="32"/>
        <v>0</v>
      </c>
      <c r="L49" s="36" t="str">
        <f t="shared" ca="1" si="33"/>
        <v/>
      </c>
      <c r="M49" s="37" t="s">
        <v>48</v>
      </c>
      <c r="N49" s="38" t="s">
        <v>48</v>
      </c>
      <c r="O49" s="70" t="s">
        <v>125</v>
      </c>
      <c r="P49" s="40"/>
      <c r="Q49" s="41"/>
      <c r="R49" s="42" t="s">
        <v>126</v>
      </c>
      <c r="S49" s="43" t="s">
        <v>74</v>
      </c>
      <c r="T49" s="44">
        <v>6</v>
      </c>
      <c r="U49" s="45"/>
      <c r="V49" s="45"/>
      <c r="W49" s="72"/>
    </row>
    <row r="50" spans="1:23" s="47" customFormat="1" x14ac:dyDescent="0.2">
      <c r="A50" s="34" t="str">
        <f t="shared" si="35"/>
        <v>S</v>
      </c>
      <c r="B50" s="35">
        <f t="shared" ca="1" si="23"/>
        <v>2</v>
      </c>
      <c r="C50" s="35" t="str">
        <f t="shared" ca="1" si="24"/>
        <v>S</v>
      </c>
      <c r="D50" s="35">
        <f t="shared" ca="1" si="25"/>
        <v>0</v>
      </c>
      <c r="E50" s="35">
        <f t="shared" ca="1" si="26"/>
        <v>1</v>
      </c>
      <c r="F50" s="35">
        <f t="shared" ca="1" si="27"/>
        <v>3</v>
      </c>
      <c r="G50" s="35">
        <f t="shared" ca="1" si="28"/>
        <v>0</v>
      </c>
      <c r="H50" s="35">
        <f t="shared" ca="1" si="29"/>
        <v>0</v>
      </c>
      <c r="I50" s="35">
        <f t="shared" ca="1" si="30"/>
        <v>0</v>
      </c>
      <c r="J50" s="35">
        <f t="shared" ca="1" si="31"/>
        <v>0</v>
      </c>
      <c r="K50" s="35">
        <f t="shared" ca="1" si="32"/>
        <v>0</v>
      </c>
      <c r="L50" s="36" t="str">
        <f t="shared" ca="1" si="33"/>
        <v/>
      </c>
      <c r="M50" s="37" t="s">
        <v>48</v>
      </c>
      <c r="N50" s="38" t="s">
        <v>48</v>
      </c>
      <c r="O50" s="70" t="s">
        <v>127</v>
      </c>
      <c r="P50" s="40"/>
      <c r="Q50" s="41"/>
      <c r="R50" s="42" t="s">
        <v>128</v>
      </c>
      <c r="S50" s="43" t="s">
        <v>91</v>
      </c>
      <c r="T50" s="44">
        <v>3</v>
      </c>
      <c r="U50" s="45"/>
      <c r="V50" s="45"/>
      <c r="W50" s="72"/>
    </row>
    <row r="51" spans="1:23" s="47" customFormat="1" ht="22.5" x14ac:dyDescent="0.2">
      <c r="A51" s="34" t="str">
        <f t="shared" si="35"/>
        <v>S</v>
      </c>
      <c r="B51" s="35">
        <f t="shared" ca="1" si="23"/>
        <v>2</v>
      </c>
      <c r="C51" s="35" t="str">
        <f t="shared" ca="1" si="24"/>
        <v>S</v>
      </c>
      <c r="D51" s="35">
        <f t="shared" ca="1" si="25"/>
        <v>0</v>
      </c>
      <c r="E51" s="35">
        <f t="shared" ca="1" si="26"/>
        <v>1</v>
      </c>
      <c r="F51" s="35">
        <f t="shared" ca="1" si="27"/>
        <v>3</v>
      </c>
      <c r="G51" s="35">
        <f t="shared" ca="1" si="28"/>
        <v>0</v>
      </c>
      <c r="H51" s="35">
        <f t="shared" ca="1" si="29"/>
        <v>0</v>
      </c>
      <c r="I51" s="35">
        <f t="shared" ca="1" si="30"/>
        <v>0</v>
      </c>
      <c r="J51" s="35">
        <f t="shared" ca="1" si="31"/>
        <v>0</v>
      </c>
      <c r="K51" s="35">
        <f t="shared" ca="1" si="32"/>
        <v>0</v>
      </c>
      <c r="L51" s="36" t="str">
        <f t="shared" ca="1" si="33"/>
        <v/>
      </c>
      <c r="M51" s="37" t="s">
        <v>48</v>
      </c>
      <c r="N51" s="38" t="s">
        <v>48</v>
      </c>
      <c r="O51" s="70" t="s">
        <v>129</v>
      </c>
      <c r="P51" s="40"/>
      <c r="Q51" s="41"/>
      <c r="R51" s="42" t="s">
        <v>130</v>
      </c>
      <c r="S51" s="43" t="s">
        <v>74</v>
      </c>
      <c r="T51" s="44">
        <v>2</v>
      </c>
      <c r="U51" s="45"/>
      <c r="V51" s="45"/>
      <c r="W51" s="72"/>
    </row>
    <row r="52" spans="1:23" s="47" customFormat="1" ht="33.75" x14ac:dyDescent="0.2">
      <c r="A52" s="34" t="str">
        <f t="shared" si="35"/>
        <v>S</v>
      </c>
      <c r="B52" s="35">
        <f t="shared" ca="1" si="23"/>
        <v>2</v>
      </c>
      <c r="C52" s="35" t="str">
        <f t="shared" ca="1" si="24"/>
        <v>S</v>
      </c>
      <c r="D52" s="35">
        <f t="shared" ca="1" si="25"/>
        <v>0</v>
      </c>
      <c r="E52" s="35">
        <f t="shared" ca="1" si="26"/>
        <v>1</v>
      </c>
      <c r="F52" s="35">
        <f t="shared" ca="1" si="27"/>
        <v>3</v>
      </c>
      <c r="G52" s="35">
        <f t="shared" ca="1" si="28"/>
        <v>0</v>
      </c>
      <c r="H52" s="35">
        <f t="shared" ca="1" si="29"/>
        <v>0</v>
      </c>
      <c r="I52" s="35">
        <f t="shared" ca="1" si="30"/>
        <v>0</v>
      </c>
      <c r="J52" s="35">
        <f t="shared" ca="1" si="31"/>
        <v>0</v>
      </c>
      <c r="K52" s="35">
        <f t="shared" ca="1" si="32"/>
        <v>0</v>
      </c>
      <c r="L52" s="36" t="str">
        <f t="shared" ca="1" si="33"/>
        <v/>
      </c>
      <c r="M52" s="37" t="s">
        <v>48</v>
      </c>
      <c r="N52" s="38" t="s">
        <v>48</v>
      </c>
      <c r="O52" s="70" t="s">
        <v>131</v>
      </c>
      <c r="P52" s="40"/>
      <c r="Q52" s="41"/>
      <c r="R52" s="42" t="s">
        <v>132</v>
      </c>
      <c r="S52" s="43" t="s">
        <v>71</v>
      </c>
      <c r="T52" s="44">
        <v>180</v>
      </c>
      <c r="U52" s="45"/>
      <c r="V52" s="45"/>
      <c r="W52" s="72"/>
    </row>
    <row r="53" spans="1:23" s="47" customFormat="1" ht="33.75" x14ac:dyDescent="0.2">
      <c r="A53" s="34" t="str">
        <f t="shared" si="35"/>
        <v>S</v>
      </c>
      <c r="B53" s="35">
        <f t="shared" ca="1" si="23"/>
        <v>2</v>
      </c>
      <c r="C53" s="35" t="str">
        <f t="shared" ca="1" si="24"/>
        <v>S</v>
      </c>
      <c r="D53" s="35">
        <f t="shared" ca="1" si="25"/>
        <v>0</v>
      </c>
      <c r="E53" s="35">
        <f t="shared" ca="1" si="26"/>
        <v>1</v>
      </c>
      <c r="F53" s="35">
        <f t="shared" ca="1" si="27"/>
        <v>3</v>
      </c>
      <c r="G53" s="35">
        <f t="shared" ca="1" si="28"/>
        <v>0</v>
      </c>
      <c r="H53" s="35">
        <f t="shared" ca="1" si="29"/>
        <v>0</v>
      </c>
      <c r="I53" s="35">
        <f t="shared" ca="1" si="30"/>
        <v>0</v>
      </c>
      <c r="J53" s="35">
        <f t="shared" ca="1" si="31"/>
        <v>0</v>
      </c>
      <c r="K53" s="35">
        <f t="shared" ca="1" si="32"/>
        <v>0</v>
      </c>
      <c r="L53" s="36" t="str">
        <f t="shared" ca="1" si="33"/>
        <v/>
      </c>
      <c r="M53" s="37" t="s">
        <v>48</v>
      </c>
      <c r="N53" s="38" t="s">
        <v>48</v>
      </c>
      <c r="O53" s="70" t="s">
        <v>133</v>
      </c>
      <c r="P53" s="40"/>
      <c r="Q53" s="41"/>
      <c r="R53" s="42" t="s">
        <v>134</v>
      </c>
      <c r="S53" s="43" t="s">
        <v>71</v>
      </c>
      <c r="T53" s="44">
        <v>90</v>
      </c>
      <c r="U53" s="45"/>
      <c r="V53" s="45"/>
      <c r="W53" s="72"/>
    </row>
    <row r="54" spans="1:23" s="47" customFormat="1" ht="22.5" x14ac:dyDescent="0.2">
      <c r="A54" s="34" t="str">
        <f t="shared" si="35"/>
        <v>S</v>
      </c>
      <c r="B54" s="35">
        <f t="shared" ca="1" si="23"/>
        <v>2</v>
      </c>
      <c r="C54" s="35" t="str">
        <f t="shared" ca="1" si="24"/>
        <v>S</v>
      </c>
      <c r="D54" s="35">
        <f t="shared" ca="1" si="25"/>
        <v>0</v>
      </c>
      <c r="E54" s="35">
        <f t="shared" ca="1" si="26"/>
        <v>1</v>
      </c>
      <c r="F54" s="35">
        <f t="shared" ca="1" si="27"/>
        <v>3</v>
      </c>
      <c r="G54" s="35">
        <f t="shared" ca="1" si="28"/>
        <v>0</v>
      </c>
      <c r="H54" s="35">
        <f t="shared" ca="1" si="29"/>
        <v>0</v>
      </c>
      <c r="I54" s="35">
        <f t="shared" ca="1" si="30"/>
        <v>0</v>
      </c>
      <c r="J54" s="35">
        <f t="shared" ca="1" si="31"/>
        <v>0</v>
      </c>
      <c r="K54" s="35">
        <f t="shared" ca="1" si="32"/>
        <v>0</v>
      </c>
      <c r="L54" s="36" t="str">
        <f t="shared" ca="1" si="33"/>
        <v/>
      </c>
      <c r="M54" s="37" t="s">
        <v>48</v>
      </c>
      <c r="N54" s="38" t="s">
        <v>48</v>
      </c>
      <c r="O54" s="70" t="s">
        <v>135</v>
      </c>
      <c r="P54" s="40"/>
      <c r="Q54" s="41"/>
      <c r="R54" s="42" t="s">
        <v>136</v>
      </c>
      <c r="S54" s="43" t="s">
        <v>71</v>
      </c>
      <c r="T54" s="44">
        <v>90</v>
      </c>
      <c r="U54" s="45"/>
      <c r="V54" s="45"/>
      <c r="W54" s="72"/>
    </row>
    <row r="55" spans="1:23" s="47" customFormat="1" x14ac:dyDescent="0.2">
      <c r="A55" s="34" t="str">
        <f t="shared" si="35"/>
        <v>S</v>
      </c>
      <c r="B55" s="35">
        <f t="shared" ca="1" si="23"/>
        <v>2</v>
      </c>
      <c r="C55" s="35" t="str">
        <f t="shared" ca="1" si="24"/>
        <v>S</v>
      </c>
      <c r="D55" s="35">
        <f t="shared" ca="1" si="25"/>
        <v>0</v>
      </c>
      <c r="E55" s="35">
        <f t="shared" ca="1" si="26"/>
        <v>1</v>
      </c>
      <c r="F55" s="35">
        <f t="shared" ca="1" si="27"/>
        <v>3</v>
      </c>
      <c r="G55" s="35">
        <f t="shared" ca="1" si="28"/>
        <v>0</v>
      </c>
      <c r="H55" s="35">
        <f t="shared" ca="1" si="29"/>
        <v>0</v>
      </c>
      <c r="I55" s="35">
        <f t="shared" ca="1" si="30"/>
        <v>0</v>
      </c>
      <c r="J55" s="35">
        <f t="shared" ca="1" si="31"/>
        <v>0</v>
      </c>
      <c r="K55" s="35">
        <f t="shared" ca="1" si="32"/>
        <v>0</v>
      </c>
      <c r="L55" s="36" t="str">
        <f t="shared" ca="1" si="33"/>
        <v/>
      </c>
      <c r="M55" s="37" t="s">
        <v>48</v>
      </c>
      <c r="N55" s="38" t="s">
        <v>48</v>
      </c>
      <c r="O55" s="70" t="s">
        <v>137</v>
      </c>
      <c r="P55" s="40"/>
      <c r="Q55" s="41"/>
      <c r="R55" s="42" t="s">
        <v>138</v>
      </c>
      <c r="S55" s="43" t="s">
        <v>91</v>
      </c>
      <c r="T55" s="44">
        <v>5</v>
      </c>
      <c r="U55" s="45"/>
      <c r="V55" s="45"/>
      <c r="W55" s="72"/>
    </row>
    <row r="56" spans="1:23" s="47" customFormat="1" x14ac:dyDescent="0.2">
      <c r="A56" s="34" t="str">
        <f t="shared" si="35"/>
        <v>S</v>
      </c>
      <c r="B56" s="35">
        <f t="shared" ca="1" si="23"/>
        <v>2</v>
      </c>
      <c r="C56" s="35" t="str">
        <f t="shared" ca="1" si="24"/>
        <v>S</v>
      </c>
      <c r="D56" s="35">
        <f t="shared" ca="1" si="25"/>
        <v>0</v>
      </c>
      <c r="E56" s="35">
        <f t="shared" ca="1" si="26"/>
        <v>1</v>
      </c>
      <c r="F56" s="35">
        <f t="shared" ca="1" si="27"/>
        <v>3</v>
      </c>
      <c r="G56" s="35">
        <f t="shared" ca="1" si="28"/>
        <v>0</v>
      </c>
      <c r="H56" s="35">
        <f t="shared" ca="1" si="29"/>
        <v>0</v>
      </c>
      <c r="I56" s="35">
        <f t="shared" ca="1" si="30"/>
        <v>0</v>
      </c>
      <c r="J56" s="35">
        <f t="shared" ca="1" si="31"/>
        <v>0</v>
      </c>
      <c r="K56" s="35">
        <f t="shared" ca="1" si="32"/>
        <v>0</v>
      </c>
      <c r="L56" s="36" t="str">
        <f t="shared" ca="1" si="33"/>
        <v/>
      </c>
      <c r="M56" s="37" t="s">
        <v>48</v>
      </c>
      <c r="N56" s="38" t="s">
        <v>48</v>
      </c>
      <c r="O56" s="39" t="s">
        <v>139</v>
      </c>
      <c r="P56" s="40"/>
      <c r="Q56" s="41"/>
      <c r="R56" s="42" t="s">
        <v>140</v>
      </c>
      <c r="S56" s="43" t="s">
        <v>91</v>
      </c>
      <c r="T56" s="44">
        <v>20</v>
      </c>
      <c r="U56" s="45"/>
      <c r="V56" s="45"/>
      <c r="W56" s="46"/>
    </row>
    <row r="57" spans="1:23" s="47" customFormat="1" ht="22.5" x14ac:dyDescent="0.2">
      <c r="A57" s="34" t="str">
        <f t="shared" si="35"/>
        <v>S</v>
      </c>
      <c r="B57" s="35">
        <f t="shared" ca="1" si="23"/>
        <v>2</v>
      </c>
      <c r="C57" s="35" t="str">
        <f t="shared" ca="1" si="24"/>
        <v>S</v>
      </c>
      <c r="D57" s="35">
        <f t="shared" ca="1" si="25"/>
        <v>0</v>
      </c>
      <c r="E57" s="35">
        <f t="shared" ca="1" si="26"/>
        <v>1</v>
      </c>
      <c r="F57" s="35">
        <f t="shared" ca="1" si="27"/>
        <v>3</v>
      </c>
      <c r="G57" s="35">
        <f t="shared" ca="1" si="28"/>
        <v>0</v>
      </c>
      <c r="H57" s="35">
        <f t="shared" ca="1" si="29"/>
        <v>0</v>
      </c>
      <c r="I57" s="35">
        <f t="shared" ca="1" si="30"/>
        <v>0</v>
      </c>
      <c r="J57" s="35">
        <f t="shared" ca="1" si="31"/>
        <v>0</v>
      </c>
      <c r="K57" s="35">
        <f t="shared" ca="1" si="32"/>
        <v>0</v>
      </c>
      <c r="L57" s="36" t="str">
        <f t="shared" ca="1" si="33"/>
        <v/>
      </c>
      <c r="M57" s="37" t="s">
        <v>48</v>
      </c>
      <c r="N57" s="38" t="s">
        <v>48</v>
      </c>
      <c r="O57" s="39" t="s">
        <v>141</v>
      </c>
      <c r="P57" s="40"/>
      <c r="Q57" s="41"/>
      <c r="R57" s="42" t="s">
        <v>142</v>
      </c>
      <c r="S57" s="43" t="s">
        <v>74</v>
      </c>
      <c r="T57" s="44">
        <v>21</v>
      </c>
      <c r="U57" s="45"/>
      <c r="V57" s="45"/>
      <c r="W57" s="46"/>
    </row>
    <row r="58" spans="1:23" s="47" customFormat="1" x14ac:dyDescent="0.2">
      <c r="A58" s="34" t="str">
        <f t="shared" si="35"/>
        <v>S</v>
      </c>
      <c r="B58" s="35">
        <f t="shared" ca="1" si="23"/>
        <v>2</v>
      </c>
      <c r="C58" s="35" t="str">
        <f t="shared" ca="1" si="24"/>
        <v>S</v>
      </c>
      <c r="D58" s="35">
        <f t="shared" ca="1" si="25"/>
        <v>0</v>
      </c>
      <c r="E58" s="35">
        <f t="shared" ca="1" si="26"/>
        <v>1</v>
      </c>
      <c r="F58" s="35">
        <f t="shared" ca="1" si="27"/>
        <v>3</v>
      </c>
      <c r="G58" s="35">
        <f t="shared" ca="1" si="28"/>
        <v>0</v>
      </c>
      <c r="H58" s="35">
        <f t="shared" ca="1" si="29"/>
        <v>0</v>
      </c>
      <c r="I58" s="35">
        <f t="shared" ca="1" si="30"/>
        <v>0</v>
      </c>
      <c r="J58" s="35">
        <f t="shared" ca="1" si="31"/>
        <v>0</v>
      </c>
      <c r="K58" s="35">
        <f t="shared" ca="1" si="32"/>
        <v>0</v>
      </c>
      <c r="L58" s="36" t="str">
        <f t="shared" ca="1" si="33"/>
        <v/>
      </c>
      <c r="M58" s="37" t="s">
        <v>48</v>
      </c>
      <c r="N58" s="38" t="s">
        <v>48</v>
      </c>
      <c r="O58" s="39" t="s">
        <v>143</v>
      </c>
      <c r="P58" s="40"/>
      <c r="Q58" s="41"/>
      <c r="R58" s="42" t="s">
        <v>144</v>
      </c>
      <c r="S58" s="43" t="s">
        <v>91</v>
      </c>
      <c r="T58" s="44">
        <v>1</v>
      </c>
      <c r="U58" s="45"/>
      <c r="V58" s="45"/>
      <c r="W58" s="46"/>
    </row>
    <row r="59" spans="1:23" s="47" customFormat="1" ht="22.5" x14ac:dyDescent="0.2">
      <c r="A59" s="34" t="str">
        <f t="shared" si="35"/>
        <v>S</v>
      </c>
      <c r="B59" s="35">
        <f t="shared" ca="1" si="23"/>
        <v>2</v>
      </c>
      <c r="C59" s="35" t="str">
        <f t="shared" ca="1" si="24"/>
        <v>S</v>
      </c>
      <c r="D59" s="35">
        <f t="shared" ca="1" si="25"/>
        <v>0</v>
      </c>
      <c r="E59" s="35">
        <f t="shared" ca="1" si="26"/>
        <v>1</v>
      </c>
      <c r="F59" s="35">
        <f t="shared" ca="1" si="27"/>
        <v>3</v>
      </c>
      <c r="G59" s="35">
        <f t="shared" ca="1" si="28"/>
        <v>0</v>
      </c>
      <c r="H59" s="35">
        <f t="shared" ca="1" si="29"/>
        <v>0</v>
      </c>
      <c r="I59" s="35">
        <f t="shared" ca="1" si="30"/>
        <v>0</v>
      </c>
      <c r="J59" s="35">
        <f t="shared" ca="1" si="31"/>
        <v>0</v>
      </c>
      <c r="K59" s="35">
        <f t="shared" ca="1" si="32"/>
        <v>0</v>
      </c>
      <c r="L59" s="36" t="str">
        <f t="shared" ca="1" si="33"/>
        <v/>
      </c>
      <c r="M59" s="37" t="s">
        <v>48</v>
      </c>
      <c r="N59" s="38" t="s">
        <v>48</v>
      </c>
      <c r="O59" s="39" t="s">
        <v>145</v>
      </c>
      <c r="P59" s="40"/>
      <c r="Q59" s="41"/>
      <c r="R59" s="42" t="s">
        <v>146</v>
      </c>
      <c r="S59" s="43" t="s">
        <v>74</v>
      </c>
      <c r="T59" s="44">
        <v>46</v>
      </c>
      <c r="U59" s="45"/>
      <c r="V59" s="45"/>
      <c r="W59" s="46"/>
    </row>
    <row r="60" spans="1:23" s="47" customFormat="1" ht="22.5" x14ac:dyDescent="0.2">
      <c r="A60" s="34" t="str">
        <f t="shared" si="35"/>
        <v>S</v>
      </c>
      <c r="B60" s="35">
        <f t="shared" ca="1" si="23"/>
        <v>2</v>
      </c>
      <c r="C60" s="35" t="str">
        <f t="shared" ca="1" si="24"/>
        <v>S</v>
      </c>
      <c r="D60" s="35">
        <f t="shared" ca="1" si="25"/>
        <v>0</v>
      </c>
      <c r="E60" s="35">
        <f t="shared" ca="1" si="26"/>
        <v>1</v>
      </c>
      <c r="F60" s="35">
        <f t="shared" ca="1" si="27"/>
        <v>3</v>
      </c>
      <c r="G60" s="35">
        <f t="shared" ca="1" si="28"/>
        <v>0</v>
      </c>
      <c r="H60" s="35">
        <f t="shared" ca="1" si="29"/>
        <v>0</v>
      </c>
      <c r="I60" s="35">
        <f t="shared" ca="1" si="30"/>
        <v>0</v>
      </c>
      <c r="J60" s="35">
        <f t="shared" ca="1" si="31"/>
        <v>0</v>
      </c>
      <c r="K60" s="35">
        <f t="shared" ca="1" si="32"/>
        <v>0</v>
      </c>
      <c r="L60" s="36" t="str">
        <f t="shared" ca="1" si="33"/>
        <v/>
      </c>
      <c r="M60" s="37" t="s">
        <v>48</v>
      </c>
      <c r="N60" s="38" t="s">
        <v>48</v>
      </c>
      <c r="O60" s="39" t="s">
        <v>147</v>
      </c>
      <c r="P60" s="40"/>
      <c r="Q60" s="41"/>
      <c r="R60" s="42" t="s">
        <v>148</v>
      </c>
      <c r="S60" s="43" t="s">
        <v>74</v>
      </c>
      <c r="T60" s="44">
        <v>65</v>
      </c>
      <c r="U60" s="45"/>
      <c r="V60" s="45"/>
      <c r="W60" s="46"/>
    </row>
    <row r="61" spans="1:23" s="47" customFormat="1" x14ac:dyDescent="0.2">
      <c r="A61" s="34" t="str">
        <f t="shared" si="35"/>
        <v>S</v>
      </c>
      <c r="B61" s="35">
        <f t="shared" ca="1" si="23"/>
        <v>2</v>
      </c>
      <c r="C61" s="35" t="str">
        <f t="shared" ca="1" si="24"/>
        <v>S</v>
      </c>
      <c r="D61" s="35">
        <f t="shared" ca="1" si="25"/>
        <v>0</v>
      </c>
      <c r="E61" s="35">
        <f t="shared" ca="1" si="26"/>
        <v>1</v>
      </c>
      <c r="F61" s="35">
        <f t="shared" ca="1" si="27"/>
        <v>3</v>
      </c>
      <c r="G61" s="35">
        <f t="shared" ca="1" si="28"/>
        <v>0</v>
      </c>
      <c r="H61" s="35">
        <f t="shared" ca="1" si="29"/>
        <v>0</v>
      </c>
      <c r="I61" s="35">
        <f t="shared" ca="1" si="30"/>
        <v>0</v>
      </c>
      <c r="J61" s="35">
        <f t="shared" ca="1" si="31"/>
        <v>0</v>
      </c>
      <c r="K61" s="35">
        <f t="shared" ca="1" si="32"/>
        <v>0</v>
      </c>
      <c r="L61" s="36" t="str">
        <f t="shared" ca="1" si="33"/>
        <v/>
      </c>
      <c r="M61" s="37" t="s">
        <v>48</v>
      </c>
      <c r="N61" s="38" t="s">
        <v>48</v>
      </c>
      <c r="O61" s="70" t="s">
        <v>149</v>
      </c>
      <c r="P61" s="40"/>
      <c r="Q61" s="41"/>
      <c r="R61" s="42" t="s">
        <v>150</v>
      </c>
      <c r="S61" s="43" t="s">
        <v>151</v>
      </c>
      <c r="T61" s="44">
        <v>92</v>
      </c>
      <c r="U61" s="45"/>
      <c r="V61" s="45"/>
      <c r="W61" s="72"/>
    </row>
    <row r="62" spans="1:23" s="47" customFormat="1" ht="33.75" x14ac:dyDescent="0.2">
      <c r="A62" s="34" t="str">
        <f t="shared" si="35"/>
        <v>S</v>
      </c>
      <c r="B62" s="35">
        <f t="shared" ca="1" si="23"/>
        <v>2</v>
      </c>
      <c r="C62" s="35" t="str">
        <f t="shared" ca="1" si="24"/>
        <v>S</v>
      </c>
      <c r="D62" s="35">
        <f t="shared" ca="1" si="25"/>
        <v>0</v>
      </c>
      <c r="E62" s="35">
        <f t="shared" ca="1" si="26"/>
        <v>1</v>
      </c>
      <c r="F62" s="35">
        <f t="shared" ca="1" si="27"/>
        <v>3</v>
      </c>
      <c r="G62" s="35">
        <f t="shared" ca="1" si="28"/>
        <v>0</v>
      </c>
      <c r="H62" s="35">
        <f t="shared" ca="1" si="29"/>
        <v>0</v>
      </c>
      <c r="I62" s="35">
        <f t="shared" ca="1" si="30"/>
        <v>0</v>
      </c>
      <c r="J62" s="35">
        <f t="shared" ca="1" si="31"/>
        <v>0</v>
      </c>
      <c r="K62" s="35">
        <f t="shared" ca="1" si="32"/>
        <v>0</v>
      </c>
      <c r="L62" s="36" t="str">
        <f t="shared" ca="1" si="33"/>
        <v/>
      </c>
      <c r="M62" s="37" t="s">
        <v>48</v>
      </c>
      <c r="N62" s="38" t="s">
        <v>48</v>
      </c>
      <c r="O62" s="70" t="s">
        <v>152</v>
      </c>
      <c r="P62" s="40"/>
      <c r="Q62" s="41"/>
      <c r="R62" s="42" t="s">
        <v>153</v>
      </c>
      <c r="S62" s="43" t="s">
        <v>74</v>
      </c>
      <c r="T62" s="44">
        <v>60</v>
      </c>
      <c r="U62" s="45"/>
      <c r="V62" s="45"/>
      <c r="W62" s="72"/>
    </row>
    <row r="63" spans="1:23" s="47" customFormat="1" ht="33.75" x14ac:dyDescent="0.2">
      <c r="A63" s="34" t="str">
        <f t="shared" si="35"/>
        <v>S</v>
      </c>
      <c r="B63" s="35">
        <f t="shared" ca="1" si="23"/>
        <v>2</v>
      </c>
      <c r="C63" s="35" t="str">
        <f t="shared" ca="1" si="24"/>
        <v>S</v>
      </c>
      <c r="D63" s="35">
        <f t="shared" ca="1" si="25"/>
        <v>0</v>
      </c>
      <c r="E63" s="35">
        <f t="shared" ca="1" si="26"/>
        <v>1</v>
      </c>
      <c r="F63" s="35">
        <f t="shared" ca="1" si="27"/>
        <v>3</v>
      </c>
      <c r="G63" s="35">
        <f t="shared" ca="1" si="28"/>
        <v>0</v>
      </c>
      <c r="H63" s="35">
        <f t="shared" ca="1" si="29"/>
        <v>0</v>
      </c>
      <c r="I63" s="35">
        <f t="shared" ca="1" si="30"/>
        <v>0</v>
      </c>
      <c r="J63" s="35">
        <f t="shared" ca="1" si="31"/>
        <v>0</v>
      </c>
      <c r="K63" s="35">
        <f t="shared" ca="1" si="32"/>
        <v>0</v>
      </c>
      <c r="L63" s="36" t="str">
        <f t="shared" ca="1" si="33"/>
        <v/>
      </c>
      <c r="M63" s="37" t="s">
        <v>48</v>
      </c>
      <c r="N63" s="38" t="s">
        <v>48</v>
      </c>
      <c r="O63" s="70" t="s">
        <v>154</v>
      </c>
      <c r="P63" s="40"/>
      <c r="Q63" s="41"/>
      <c r="R63" s="42" t="s">
        <v>155</v>
      </c>
      <c r="S63" s="43" t="s">
        <v>74</v>
      </c>
      <c r="T63" s="44">
        <v>30</v>
      </c>
      <c r="U63" s="45"/>
      <c r="V63" s="45"/>
      <c r="W63" s="72"/>
    </row>
    <row r="64" spans="1:23" s="47" customFormat="1" ht="22.5" x14ac:dyDescent="0.2">
      <c r="A64" s="34" t="str">
        <f t="shared" si="35"/>
        <v>S</v>
      </c>
      <c r="B64" s="35">
        <f t="shared" ca="1" si="23"/>
        <v>2</v>
      </c>
      <c r="C64" s="35" t="str">
        <f t="shared" ca="1" si="24"/>
        <v>S</v>
      </c>
      <c r="D64" s="35">
        <f t="shared" ca="1" si="25"/>
        <v>0</v>
      </c>
      <c r="E64" s="35">
        <f t="shared" ca="1" si="26"/>
        <v>1</v>
      </c>
      <c r="F64" s="35">
        <f t="shared" ca="1" si="27"/>
        <v>3</v>
      </c>
      <c r="G64" s="35">
        <f t="shared" ca="1" si="28"/>
        <v>0</v>
      </c>
      <c r="H64" s="35">
        <f t="shared" ca="1" si="29"/>
        <v>0</v>
      </c>
      <c r="I64" s="35">
        <f t="shared" ca="1" si="30"/>
        <v>0</v>
      </c>
      <c r="J64" s="35">
        <f t="shared" ca="1" si="31"/>
        <v>0</v>
      </c>
      <c r="K64" s="35">
        <f t="shared" ca="1" si="32"/>
        <v>0</v>
      </c>
      <c r="L64" s="36" t="str">
        <f t="shared" ca="1" si="33"/>
        <v/>
      </c>
      <c r="M64" s="37" t="s">
        <v>48</v>
      </c>
      <c r="N64" s="38" t="s">
        <v>48</v>
      </c>
      <c r="O64" s="70" t="s">
        <v>156</v>
      </c>
      <c r="P64" s="40"/>
      <c r="Q64" s="41"/>
      <c r="R64" s="42" t="s">
        <v>157</v>
      </c>
      <c r="S64" s="43" t="s">
        <v>74</v>
      </c>
      <c r="T64" s="44">
        <v>30</v>
      </c>
      <c r="U64" s="45"/>
      <c r="V64" s="45"/>
      <c r="W64" s="72"/>
    </row>
    <row r="65" spans="1:23" s="47" customFormat="1" ht="45" x14ac:dyDescent="0.2">
      <c r="A65" s="34" t="str">
        <f t="shared" si="35"/>
        <v>S</v>
      </c>
      <c r="B65" s="35">
        <f t="shared" ca="1" si="23"/>
        <v>2</v>
      </c>
      <c r="C65" s="35" t="str">
        <f t="shared" ca="1" si="24"/>
        <v>S</v>
      </c>
      <c r="D65" s="35">
        <f t="shared" ca="1" si="25"/>
        <v>0</v>
      </c>
      <c r="E65" s="35">
        <f t="shared" ca="1" si="26"/>
        <v>1</v>
      </c>
      <c r="F65" s="35">
        <f t="shared" ca="1" si="27"/>
        <v>3</v>
      </c>
      <c r="G65" s="35">
        <f t="shared" ca="1" si="28"/>
        <v>0</v>
      </c>
      <c r="H65" s="35">
        <f t="shared" ca="1" si="29"/>
        <v>0</v>
      </c>
      <c r="I65" s="35">
        <f t="shared" ca="1" si="30"/>
        <v>0</v>
      </c>
      <c r="J65" s="35">
        <f t="shared" ca="1" si="31"/>
        <v>0</v>
      </c>
      <c r="K65" s="35">
        <f t="shared" ca="1" si="32"/>
        <v>0</v>
      </c>
      <c r="L65" s="36" t="str">
        <f t="shared" ca="1" si="33"/>
        <v/>
      </c>
      <c r="M65" s="37" t="s">
        <v>48</v>
      </c>
      <c r="N65" s="38" t="s">
        <v>48</v>
      </c>
      <c r="O65" s="70" t="s">
        <v>158</v>
      </c>
      <c r="P65" s="40"/>
      <c r="Q65" s="41"/>
      <c r="R65" s="42" t="s">
        <v>159</v>
      </c>
      <c r="S65" s="43" t="s">
        <v>74</v>
      </c>
      <c r="T65" s="44">
        <v>1</v>
      </c>
      <c r="U65" s="45"/>
      <c r="V65" s="45"/>
      <c r="W65" s="72"/>
    </row>
    <row r="66" spans="1:23" s="47" customFormat="1" x14ac:dyDescent="0.2">
      <c r="A66" s="34" t="str">
        <f t="shared" si="35"/>
        <v>S</v>
      </c>
      <c r="B66" s="35">
        <f t="shared" ca="1" si="23"/>
        <v>2</v>
      </c>
      <c r="C66" s="35" t="str">
        <f t="shared" ca="1" si="24"/>
        <v>S</v>
      </c>
      <c r="D66" s="35">
        <f t="shared" ca="1" si="25"/>
        <v>0</v>
      </c>
      <c r="E66" s="35">
        <f t="shared" ca="1" si="26"/>
        <v>1</v>
      </c>
      <c r="F66" s="35">
        <f t="shared" ca="1" si="27"/>
        <v>3</v>
      </c>
      <c r="G66" s="35">
        <f t="shared" ca="1" si="28"/>
        <v>0</v>
      </c>
      <c r="H66" s="35">
        <f t="shared" ca="1" si="29"/>
        <v>0</v>
      </c>
      <c r="I66" s="35">
        <f t="shared" ca="1" si="30"/>
        <v>0</v>
      </c>
      <c r="J66" s="35">
        <f t="shared" ca="1" si="31"/>
        <v>0</v>
      </c>
      <c r="K66" s="35">
        <f t="shared" ca="1" si="32"/>
        <v>0</v>
      </c>
      <c r="L66" s="36" t="str">
        <f t="shared" ca="1" si="33"/>
        <v/>
      </c>
      <c r="M66" s="37" t="s">
        <v>48</v>
      </c>
      <c r="N66" s="38" t="s">
        <v>48</v>
      </c>
      <c r="O66" s="70" t="s">
        <v>160</v>
      </c>
      <c r="P66" s="40"/>
      <c r="Q66" s="41"/>
      <c r="R66" s="42" t="s">
        <v>161</v>
      </c>
      <c r="S66" s="43" t="s">
        <v>91</v>
      </c>
      <c r="T66" s="44">
        <v>20</v>
      </c>
      <c r="U66" s="45"/>
      <c r="V66" s="45"/>
      <c r="W66" s="72"/>
    </row>
    <row r="67" spans="1:23" s="47" customFormat="1" ht="22.5" x14ac:dyDescent="0.2">
      <c r="A67" s="34" t="str">
        <f t="shared" si="35"/>
        <v>S</v>
      </c>
      <c r="B67" s="35">
        <f t="shared" ca="1" si="23"/>
        <v>2</v>
      </c>
      <c r="C67" s="35" t="str">
        <f t="shared" ca="1" si="24"/>
        <v>S</v>
      </c>
      <c r="D67" s="35">
        <f t="shared" ca="1" si="25"/>
        <v>0</v>
      </c>
      <c r="E67" s="35">
        <f t="shared" ca="1" si="26"/>
        <v>1</v>
      </c>
      <c r="F67" s="35">
        <f t="shared" ca="1" si="27"/>
        <v>3</v>
      </c>
      <c r="G67" s="35">
        <f t="shared" ca="1" si="28"/>
        <v>0</v>
      </c>
      <c r="H67" s="35">
        <f t="shared" ca="1" si="29"/>
        <v>0</v>
      </c>
      <c r="I67" s="35">
        <f t="shared" ca="1" si="30"/>
        <v>0</v>
      </c>
      <c r="J67" s="35">
        <f t="shared" ca="1" si="31"/>
        <v>0</v>
      </c>
      <c r="K67" s="35">
        <f t="shared" ca="1" si="32"/>
        <v>0</v>
      </c>
      <c r="L67" s="36" t="str">
        <f t="shared" ca="1" si="33"/>
        <v/>
      </c>
      <c r="M67" s="37" t="s">
        <v>48</v>
      </c>
      <c r="N67" s="38" t="s">
        <v>48</v>
      </c>
      <c r="O67" s="70" t="s">
        <v>162</v>
      </c>
      <c r="P67" s="40"/>
      <c r="Q67" s="41"/>
      <c r="R67" s="42" t="s">
        <v>163</v>
      </c>
      <c r="S67" s="43" t="s">
        <v>74</v>
      </c>
      <c r="T67" s="44">
        <v>47</v>
      </c>
      <c r="U67" s="45"/>
      <c r="V67" s="45"/>
      <c r="W67" s="72"/>
    </row>
    <row r="68" spans="1:23" s="47" customFormat="1" ht="22.5" x14ac:dyDescent="0.2">
      <c r="A68" s="34" t="str">
        <f t="shared" si="35"/>
        <v>S</v>
      </c>
      <c r="B68" s="35">
        <f t="shared" ca="1" si="23"/>
        <v>2</v>
      </c>
      <c r="C68" s="35" t="str">
        <f t="shared" ca="1" si="24"/>
        <v>S</v>
      </c>
      <c r="D68" s="35">
        <f t="shared" ca="1" si="25"/>
        <v>0</v>
      </c>
      <c r="E68" s="35">
        <f t="shared" ca="1" si="26"/>
        <v>1</v>
      </c>
      <c r="F68" s="35">
        <f t="shared" ca="1" si="27"/>
        <v>3</v>
      </c>
      <c r="G68" s="35">
        <f t="shared" ca="1" si="28"/>
        <v>0</v>
      </c>
      <c r="H68" s="35">
        <f t="shared" ca="1" si="29"/>
        <v>0</v>
      </c>
      <c r="I68" s="35">
        <f t="shared" ca="1" si="30"/>
        <v>0</v>
      </c>
      <c r="J68" s="35">
        <f t="shared" ca="1" si="31"/>
        <v>0</v>
      </c>
      <c r="K68" s="35">
        <f t="shared" ca="1" si="32"/>
        <v>0</v>
      </c>
      <c r="L68" s="36" t="str">
        <f t="shared" ca="1" si="33"/>
        <v/>
      </c>
      <c r="M68" s="37" t="s">
        <v>48</v>
      </c>
      <c r="N68" s="38" t="s">
        <v>48</v>
      </c>
      <c r="O68" s="70" t="s">
        <v>164</v>
      </c>
      <c r="P68" s="40"/>
      <c r="Q68" s="41"/>
      <c r="R68" s="42" t="s">
        <v>165</v>
      </c>
      <c r="S68" s="43" t="s">
        <v>74</v>
      </c>
      <c r="T68" s="44">
        <v>22</v>
      </c>
      <c r="U68" s="45"/>
      <c r="V68" s="45"/>
      <c r="W68" s="72"/>
    </row>
    <row r="69" spans="1:23" s="10" customFormat="1" ht="20.100000000000001" customHeight="1" x14ac:dyDescent="0.2">
      <c r="A69" s="34">
        <f t="shared" ref="A69:A78" si="36">CHOOSE(1+LOG(1+2*(ORÇAMENTO.Nivel="Nível 1")+4*(ORÇAMENTO.Nivel="Nível 2")+8*(ORÇAMENTO.Nivel="Nível 3")+16*(ORÇAMENTO.Nivel="Nível 4")+32*(ORÇAMENTO.Nivel="Serviço"),2),0,1,2,3,4,"S")</f>
        <v>2</v>
      </c>
      <c r="B69" s="35">
        <f t="shared" ca="1" si="23"/>
        <v>2</v>
      </c>
      <c r="C69" s="35">
        <f t="shared" ca="1" si="24"/>
        <v>2</v>
      </c>
      <c r="D69" s="35">
        <f t="shared" ca="1" si="25"/>
        <v>23</v>
      </c>
      <c r="E69" s="35">
        <f t="shared" ca="1" si="26"/>
        <v>1</v>
      </c>
      <c r="F69" s="35">
        <f t="shared" ca="1" si="27"/>
        <v>4</v>
      </c>
      <c r="G69" s="35">
        <f t="shared" ca="1" si="28"/>
        <v>0</v>
      </c>
      <c r="H69" s="35">
        <f t="shared" ca="1" si="29"/>
        <v>0</v>
      </c>
      <c r="I69" s="35">
        <f t="shared" ca="1" si="30"/>
        <v>0</v>
      </c>
      <c r="J69" s="35">
        <f t="shared" ca="1" si="31"/>
        <v>74</v>
      </c>
      <c r="K69" s="35">
        <f t="shared" ca="1" si="32"/>
        <v>23</v>
      </c>
      <c r="L69" s="36" t="str">
        <f t="shared" ca="1" si="33"/>
        <v/>
      </c>
      <c r="M69" s="37" t="s">
        <v>57</v>
      </c>
      <c r="N69" s="38" t="s">
        <v>57</v>
      </c>
      <c r="O69" s="70" t="s">
        <v>166</v>
      </c>
      <c r="P69" s="40"/>
      <c r="Q69" s="41"/>
      <c r="R69" s="71" t="s">
        <v>167</v>
      </c>
      <c r="S69" s="43" t="s">
        <v>56</v>
      </c>
      <c r="T69" s="44"/>
      <c r="U69" s="45"/>
      <c r="V69" s="45"/>
      <c r="W69" s="72"/>
    </row>
    <row r="70" spans="1:23" s="10" customFormat="1" x14ac:dyDescent="0.2">
      <c r="A70" s="34">
        <f t="shared" si="36"/>
        <v>3</v>
      </c>
      <c r="B70" s="35">
        <f t="shared" ca="1" si="23"/>
        <v>3</v>
      </c>
      <c r="C70" s="35">
        <f t="shared" ca="1" si="24"/>
        <v>3</v>
      </c>
      <c r="D70" s="35">
        <f t="shared" ca="1" si="25"/>
        <v>9</v>
      </c>
      <c r="E70" s="35">
        <f t="shared" ca="1" si="26"/>
        <v>1</v>
      </c>
      <c r="F70" s="35">
        <f t="shared" ca="1" si="27"/>
        <v>4</v>
      </c>
      <c r="G70" s="35">
        <f t="shared" ca="1" si="28"/>
        <v>1</v>
      </c>
      <c r="H70" s="35">
        <f t="shared" ca="1" si="29"/>
        <v>0</v>
      </c>
      <c r="I70" s="35">
        <f t="shared" ca="1" si="30"/>
        <v>0</v>
      </c>
      <c r="J70" s="35">
        <f t="shared" ca="1" si="31"/>
        <v>22</v>
      </c>
      <c r="K70" s="35">
        <f t="shared" ca="1" si="32"/>
        <v>9</v>
      </c>
      <c r="L70" s="36" t="str">
        <f t="shared" ca="1" si="33"/>
        <v/>
      </c>
      <c r="M70" s="37" t="s">
        <v>168</v>
      </c>
      <c r="N70" s="38" t="s">
        <v>168</v>
      </c>
      <c r="O70" s="70" t="s">
        <v>169</v>
      </c>
      <c r="P70" s="40"/>
      <c r="Q70" s="41"/>
      <c r="R70" s="42" t="s">
        <v>170</v>
      </c>
      <c r="S70" s="43" t="s">
        <v>56</v>
      </c>
      <c r="T70" s="44"/>
      <c r="U70" s="45"/>
      <c r="V70" s="45"/>
      <c r="W70" s="72"/>
    </row>
    <row r="71" spans="1:23" s="47" customFormat="1" x14ac:dyDescent="0.2">
      <c r="A71" s="34" t="str">
        <f t="shared" si="36"/>
        <v>S</v>
      </c>
      <c r="B71" s="35">
        <f t="shared" ca="1" si="23"/>
        <v>3</v>
      </c>
      <c r="C71" s="35" t="str">
        <f t="shared" ca="1" si="24"/>
        <v>S</v>
      </c>
      <c r="D71" s="35">
        <f t="shared" ca="1" si="25"/>
        <v>0</v>
      </c>
      <c r="E71" s="35">
        <f t="shared" ca="1" si="26"/>
        <v>1</v>
      </c>
      <c r="F71" s="35">
        <f t="shared" ca="1" si="27"/>
        <v>4</v>
      </c>
      <c r="G71" s="35">
        <f t="shared" ca="1" si="28"/>
        <v>1</v>
      </c>
      <c r="H71" s="35">
        <f t="shared" ca="1" si="29"/>
        <v>0</v>
      </c>
      <c r="I71" s="35">
        <f t="shared" ca="1" si="30"/>
        <v>0</v>
      </c>
      <c r="J71" s="35">
        <f t="shared" ca="1" si="31"/>
        <v>0</v>
      </c>
      <c r="K71" s="35">
        <f t="shared" ca="1" si="32"/>
        <v>0</v>
      </c>
      <c r="L71" s="36" t="str">
        <f t="shared" ca="1" si="33"/>
        <v/>
      </c>
      <c r="M71" s="37" t="s">
        <v>48</v>
      </c>
      <c r="N71" s="38" t="s">
        <v>48</v>
      </c>
      <c r="O71" s="70" t="s">
        <v>171</v>
      </c>
      <c r="P71" s="40"/>
      <c r="Q71" s="41"/>
      <c r="R71" s="42" t="s">
        <v>172</v>
      </c>
      <c r="S71" s="43" t="s">
        <v>91</v>
      </c>
      <c r="T71" s="44">
        <v>1</v>
      </c>
      <c r="U71" s="45"/>
      <c r="V71" s="45"/>
      <c r="W71" s="46"/>
    </row>
    <row r="72" spans="1:23" s="47" customFormat="1" x14ac:dyDescent="0.2">
      <c r="A72" s="34" t="str">
        <f t="shared" si="36"/>
        <v>S</v>
      </c>
      <c r="B72" s="35">
        <f t="shared" ca="1" si="23"/>
        <v>3</v>
      </c>
      <c r="C72" s="35" t="str">
        <f t="shared" ca="1" si="24"/>
        <v>S</v>
      </c>
      <c r="D72" s="35">
        <f t="shared" ca="1" si="25"/>
        <v>0</v>
      </c>
      <c r="E72" s="35">
        <f t="shared" ca="1" si="26"/>
        <v>1</v>
      </c>
      <c r="F72" s="35">
        <f t="shared" ca="1" si="27"/>
        <v>4</v>
      </c>
      <c r="G72" s="35">
        <f t="shared" ca="1" si="28"/>
        <v>1</v>
      </c>
      <c r="H72" s="35">
        <f t="shared" ca="1" si="29"/>
        <v>0</v>
      </c>
      <c r="I72" s="35">
        <f t="shared" ca="1" si="30"/>
        <v>0</v>
      </c>
      <c r="J72" s="35">
        <f t="shared" ca="1" si="31"/>
        <v>0</v>
      </c>
      <c r="K72" s="35">
        <f t="shared" ca="1" si="32"/>
        <v>0</v>
      </c>
      <c r="L72" s="36" t="str">
        <f t="shared" ca="1" si="33"/>
        <v/>
      </c>
      <c r="M72" s="37" t="s">
        <v>48</v>
      </c>
      <c r="N72" s="38" t="s">
        <v>48</v>
      </c>
      <c r="O72" s="70" t="s">
        <v>173</v>
      </c>
      <c r="P72" s="40"/>
      <c r="Q72" s="41"/>
      <c r="R72" s="42" t="s">
        <v>174</v>
      </c>
      <c r="S72" s="43" t="s">
        <v>91</v>
      </c>
      <c r="T72" s="44">
        <v>2</v>
      </c>
      <c r="U72" s="45"/>
      <c r="V72" s="45"/>
      <c r="W72" s="46"/>
    </row>
    <row r="73" spans="1:23" s="47" customFormat="1" x14ac:dyDescent="0.2">
      <c r="A73" s="34" t="str">
        <f t="shared" si="36"/>
        <v>S</v>
      </c>
      <c r="B73" s="35">
        <f t="shared" ca="1" si="23"/>
        <v>3</v>
      </c>
      <c r="C73" s="35" t="str">
        <f t="shared" ca="1" si="24"/>
        <v>S</v>
      </c>
      <c r="D73" s="35">
        <f t="shared" ca="1" si="25"/>
        <v>0</v>
      </c>
      <c r="E73" s="35">
        <f t="shared" ca="1" si="26"/>
        <v>1</v>
      </c>
      <c r="F73" s="35">
        <f t="shared" ca="1" si="27"/>
        <v>4</v>
      </c>
      <c r="G73" s="35">
        <f t="shared" ca="1" si="28"/>
        <v>1</v>
      </c>
      <c r="H73" s="35">
        <f t="shared" ca="1" si="29"/>
        <v>0</v>
      </c>
      <c r="I73" s="35">
        <f t="shared" ca="1" si="30"/>
        <v>0</v>
      </c>
      <c r="J73" s="35">
        <f t="shared" ca="1" si="31"/>
        <v>0</v>
      </c>
      <c r="K73" s="35">
        <f t="shared" ca="1" si="32"/>
        <v>0</v>
      </c>
      <c r="L73" s="36" t="str">
        <f t="shared" ca="1" si="33"/>
        <v/>
      </c>
      <c r="M73" s="37" t="s">
        <v>48</v>
      </c>
      <c r="N73" s="38" t="s">
        <v>48</v>
      </c>
      <c r="O73" s="70" t="s">
        <v>175</v>
      </c>
      <c r="P73" s="40"/>
      <c r="Q73" s="41"/>
      <c r="R73" s="42" t="s">
        <v>176</v>
      </c>
      <c r="S73" s="43" t="s">
        <v>91</v>
      </c>
      <c r="T73" s="44">
        <v>2</v>
      </c>
      <c r="U73" s="45"/>
      <c r="V73" s="45"/>
      <c r="W73" s="46"/>
    </row>
    <row r="74" spans="1:23" s="47" customFormat="1" x14ac:dyDescent="0.2">
      <c r="A74" s="34" t="str">
        <f t="shared" si="36"/>
        <v>S</v>
      </c>
      <c r="B74" s="35">
        <f t="shared" ca="1" si="23"/>
        <v>3</v>
      </c>
      <c r="C74" s="35" t="str">
        <f t="shared" ca="1" si="24"/>
        <v>S</v>
      </c>
      <c r="D74" s="35">
        <f t="shared" ca="1" si="25"/>
        <v>0</v>
      </c>
      <c r="E74" s="35">
        <f t="shared" ca="1" si="26"/>
        <v>1</v>
      </c>
      <c r="F74" s="35">
        <f t="shared" ca="1" si="27"/>
        <v>4</v>
      </c>
      <c r="G74" s="35">
        <f t="shared" ca="1" si="28"/>
        <v>1</v>
      </c>
      <c r="H74" s="35">
        <f t="shared" ca="1" si="29"/>
        <v>0</v>
      </c>
      <c r="I74" s="35">
        <f t="shared" ca="1" si="30"/>
        <v>0</v>
      </c>
      <c r="J74" s="35">
        <f t="shared" ca="1" si="31"/>
        <v>0</v>
      </c>
      <c r="K74" s="35">
        <f t="shared" ca="1" si="32"/>
        <v>0</v>
      </c>
      <c r="L74" s="36" t="str">
        <f t="shared" ca="1" si="33"/>
        <v/>
      </c>
      <c r="M74" s="37" t="s">
        <v>48</v>
      </c>
      <c r="N74" s="38" t="s">
        <v>48</v>
      </c>
      <c r="O74" s="39" t="s">
        <v>177</v>
      </c>
      <c r="P74" s="40"/>
      <c r="Q74" s="41"/>
      <c r="R74" s="42" t="s">
        <v>178</v>
      </c>
      <c r="S74" s="43" t="s">
        <v>91</v>
      </c>
      <c r="T74" s="44">
        <v>3</v>
      </c>
      <c r="U74" s="45"/>
      <c r="V74" s="45"/>
      <c r="W74" s="46"/>
    </row>
    <row r="75" spans="1:23" s="47" customFormat="1" ht="22.5" x14ac:dyDescent="0.2">
      <c r="A75" s="34" t="str">
        <f t="shared" si="36"/>
        <v>S</v>
      </c>
      <c r="B75" s="35">
        <f t="shared" ca="1" si="23"/>
        <v>3</v>
      </c>
      <c r="C75" s="35" t="str">
        <f t="shared" ca="1" si="24"/>
        <v>S</v>
      </c>
      <c r="D75" s="35">
        <f t="shared" ca="1" si="25"/>
        <v>0</v>
      </c>
      <c r="E75" s="35">
        <f t="shared" ca="1" si="26"/>
        <v>1</v>
      </c>
      <c r="F75" s="35">
        <f t="shared" ca="1" si="27"/>
        <v>4</v>
      </c>
      <c r="G75" s="35">
        <f t="shared" ca="1" si="28"/>
        <v>1</v>
      </c>
      <c r="H75" s="35">
        <f t="shared" ca="1" si="29"/>
        <v>0</v>
      </c>
      <c r="I75" s="35">
        <f t="shared" ca="1" si="30"/>
        <v>0</v>
      </c>
      <c r="J75" s="35">
        <f t="shared" ca="1" si="31"/>
        <v>0</v>
      </c>
      <c r="K75" s="35">
        <f t="shared" ca="1" si="32"/>
        <v>0</v>
      </c>
      <c r="L75" s="36" t="str">
        <f t="shared" ca="1" si="33"/>
        <v/>
      </c>
      <c r="M75" s="37" t="s">
        <v>48</v>
      </c>
      <c r="N75" s="38" t="s">
        <v>48</v>
      </c>
      <c r="O75" s="39" t="s">
        <v>179</v>
      </c>
      <c r="P75" s="40"/>
      <c r="Q75" s="41"/>
      <c r="R75" s="42" t="s">
        <v>180</v>
      </c>
      <c r="S75" s="43" t="s">
        <v>91</v>
      </c>
      <c r="T75" s="44">
        <v>3</v>
      </c>
      <c r="U75" s="45"/>
      <c r="V75" s="45"/>
      <c r="W75" s="46"/>
    </row>
    <row r="76" spans="1:23" s="47" customFormat="1" ht="22.5" x14ac:dyDescent="0.2">
      <c r="A76" s="34" t="str">
        <f t="shared" si="36"/>
        <v>S</v>
      </c>
      <c r="B76" s="35">
        <f t="shared" ca="1" si="23"/>
        <v>3</v>
      </c>
      <c r="C76" s="35" t="str">
        <f t="shared" ca="1" si="24"/>
        <v>S</v>
      </c>
      <c r="D76" s="35">
        <f t="shared" ca="1" si="25"/>
        <v>0</v>
      </c>
      <c r="E76" s="35">
        <f t="shared" ca="1" si="26"/>
        <v>1</v>
      </c>
      <c r="F76" s="35">
        <f t="shared" ca="1" si="27"/>
        <v>4</v>
      </c>
      <c r="G76" s="35">
        <f t="shared" ca="1" si="28"/>
        <v>1</v>
      </c>
      <c r="H76" s="35">
        <f t="shared" ca="1" si="29"/>
        <v>0</v>
      </c>
      <c r="I76" s="35">
        <f t="shared" ca="1" si="30"/>
        <v>0</v>
      </c>
      <c r="J76" s="35">
        <f t="shared" ca="1" si="31"/>
        <v>0</v>
      </c>
      <c r="K76" s="35">
        <f t="shared" ca="1" si="32"/>
        <v>0</v>
      </c>
      <c r="L76" s="36" t="str">
        <f t="shared" ca="1" si="33"/>
        <v/>
      </c>
      <c r="M76" s="37" t="s">
        <v>48</v>
      </c>
      <c r="N76" s="38" t="s">
        <v>48</v>
      </c>
      <c r="O76" s="39" t="s">
        <v>181</v>
      </c>
      <c r="P76" s="40"/>
      <c r="Q76" s="41"/>
      <c r="R76" s="42" t="s">
        <v>182</v>
      </c>
      <c r="S76" s="43" t="s">
        <v>91</v>
      </c>
      <c r="T76" s="44">
        <v>1</v>
      </c>
      <c r="U76" s="45"/>
      <c r="V76" s="45"/>
      <c r="W76" s="46"/>
    </row>
    <row r="77" spans="1:23" s="47" customFormat="1" ht="22.5" x14ac:dyDescent="0.2">
      <c r="A77" s="34" t="str">
        <f t="shared" si="36"/>
        <v>S</v>
      </c>
      <c r="B77" s="35">
        <f t="shared" ca="1" si="23"/>
        <v>3</v>
      </c>
      <c r="C77" s="35" t="str">
        <f t="shared" ca="1" si="24"/>
        <v>S</v>
      </c>
      <c r="D77" s="35">
        <f t="shared" ca="1" si="25"/>
        <v>0</v>
      </c>
      <c r="E77" s="35">
        <f t="shared" ca="1" si="26"/>
        <v>1</v>
      </c>
      <c r="F77" s="35">
        <f t="shared" ca="1" si="27"/>
        <v>4</v>
      </c>
      <c r="G77" s="35">
        <f t="shared" ca="1" si="28"/>
        <v>1</v>
      </c>
      <c r="H77" s="35">
        <f t="shared" ca="1" si="29"/>
        <v>0</v>
      </c>
      <c r="I77" s="35">
        <f t="shared" ca="1" si="30"/>
        <v>0</v>
      </c>
      <c r="J77" s="35">
        <f t="shared" ca="1" si="31"/>
        <v>0</v>
      </c>
      <c r="K77" s="35">
        <f t="shared" ca="1" si="32"/>
        <v>0</v>
      </c>
      <c r="L77" s="36" t="str">
        <f t="shared" ca="1" si="33"/>
        <v/>
      </c>
      <c r="M77" s="37" t="s">
        <v>48</v>
      </c>
      <c r="N77" s="38" t="s">
        <v>48</v>
      </c>
      <c r="O77" s="39" t="s">
        <v>183</v>
      </c>
      <c r="P77" s="40"/>
      <c r="Q77" s="41"/>
      <c r="R77" s="42" t="s">
        <v>184</v>
      </c>
      <c r="S77" s="43" t="s">
        <v>91</v>
      </c>
      <c r="T77" s="44">
        <v>1</v>
      </c>
      <c r="U77" s="45"/>
      <c r="V77" s="45"/>
      <c r="W77" s="46"/>
    </row>
    <row r="78" spans="1:23" s="47" customFormat="1" ht="22.5" x14ac:dyDescent="0.2">
      <c r="A78" s="34" t="str">
        <f t="shared" si="36"/>
        <v>S</v>
      </c>
      <c r="B78" s="35">
        <f t="shared" ca="1" si="23"/>
        <v>3</v>
      </c>
      <c r="C78" s="35" t="str">
        <f t="shared" ca="1" si="24"/>
        <v>S</v>
      </c>
      <c r="D78" s="35">
        <f t="shared" ca="1" si="25"/>
        <v>0</v>
      </c>
      <c r="E78" s="35">
        <f t="shared" ca="1" si="26"/>
        <v>1</v>
      </c>
      <c r="F78" s="35">
        <f t="shared" ca="1" si="27"/>
        <v>4</v>
      </c>
      <c r="G78" s="35">
        <f t="shared" ca="1" si="28"/>
        <v>1</v>
      </c>
      <c r="H78" s="35">
        <f t="shared" ca="1" si="29"/>
        <v>0</v>
      </c>
      <c r="I78" s="35">
        <f t="shared" ca="1" si="30"/>
        <v>0</v>
      </c>
      <c r="J78" s="35">
        <f t="shared" ca="1" si="31"/>
        <v>0</v>
      </c>
      <c r="K78" s="35">
        <f t="shared" ca="1" si="32"/>
        <v>0</v>
      </c>
      <c r="L78" s="36" t="str">
        <f t="shared" ca="1" si="33"/>
        <v/>
      </c>
      <c r="M78" s="37" t="s">
        <v>48</v>
      </c>
      <c r="N78" s="38" t="s">
        <v>48</v>
      </c>
      <c r="O78" s="39" t="s">
        <v>185</v>
      </c>
      <c r="P78" s="40"/>
      <c r="Q78" s="41"/>
      <c r="R78" s="42" t="s">
        <v>186</v>
      </c>
      <c r="S78" s="43" t="s">
        <v>74</v>
      </c>
      <c r="T78" s="44">
        <v>1</v>
      </c>
      <c r="U78" s="45"/>
      <c r="V78" s="45"/>
      <c r="W78" s="46"/>
    </row>
    <row r="79" spans="1:23" s="47" customFormat="1" x14ac:dyDescent="0.2">
      <c r="A79" s="34">
        <f t="shared" ref="A79:A88" si="37">CHOOSE(1+LOG(1+2*(ORÇAMENTO.Nivel="Nível 1")+4*(ORÇAMENTO.Nivel="Nível 2")+8*(ORÇAMENTO.Nivel="Nível 3")+16*(ORÇAMENTO.Nivel="Nível 4")+32*(ORÇAMENTO.Nivel="Serviço"),2),0,1,2,3,4,"S")</f>
        <v>3</v>
      </c>
      <c r="B79" s="35">
        <f t="shared" ca="1" si="23"/>
        <v>3</v>
      </c>
      <c r="C79" s="35">
        <f t="shared" ca="1" si="24"/>
        <v>3</v>
      </c>
      <c r="D79" s="35">
        <f t="shared" ca="1" si="25"/>
        <v>10</v>
      </c>
      <c r="E79" s="35">
        <f t="shared" ca="1" si="26"/>
        <v>1</v>
      </c>
      <c r="F79" s="35">
        <f t="shared" ca="1" si="27"/>
        <v>4</v>
      </c>
      <c r="G79" s="35">
        <f t="shared" ca="1" si="28"/>
        <v>2</v>
      </c>
      <c r="H79" s="35">
        <f t="shared" ca="1" si="29"/>
        <v>0</v>
      </c>
      <c r="I79" s="35">
        <f t="shared" ca="1" si="30"/>
        <v>0</v>
      </c>
      <c r="J79" s="35">
        <f t="shared" ca="1" si="31"/>
        <v>13</v>
      </c>
      <c r="K79" s="35">
        <f t="shared" ca="1" si="32"/>
        <v>10</v>
      </c>
      <c r="L79" s="36" t="str">
        <f t="shared" ca="1" si="33"/>
        <v/>
      </c>
      <c r="M79" s="37" t="s">
        <v>168</v>
      </c>
      <c r="N79" s="38" t="s">
        <v>168</v>
      </c>
      <c r="O79" s="70" t="s">
        <v>187</v>
      </c>
      <c r="P79" s="40"/>
      <c r="Q79" s="41"/>
      <c r="R79" s="42" t="s">
        <v>188</v>
      </c>
      <c r="S79" s="43" t="s">
        <v>56</v>
      </c>
      <c r="T79" s="44"/>
      <c r="U79" s="45"/>
      <c r="V79" s="45"/>
      <c r="W79" s="46"/>
    </row>
    <row r="80" spans="1:23" s="47" customFormat="1" ht="33.75" x14ac:dyDescent="0.2">
      <c r="A80" s="34" t="str">
        <f t="shared" si="37"/>
        <v>S</v>
      </c>
      <c r="B80" s="35">
        <f t="shared" ca="1" si="23"/>
        <v>3</v>
      </c>
      <c r="C80" s="35" t="str">
        <f t="shared" ca="1" si="24"/>
        <v>S</v>
      </c>
      <c r="D80" s="35">
        <f t="shared" ca="1" si="25"/>
        <v>0</v>
      </c>
      <c r="E80" s="35">
        <f t="shared" ca="1" si="26"/>
        <v>1</v>
      </c>
      <c r="F80" s="35">
        <f t="shared" ca="1" si="27"/>
        <v>4</v>
      </c>
      <c r="G80" s="35">
        <f t="shared" ca="1" si="28"/>
        <v>2</v>
      </c>
      <c r="H80" s="35">
        <f t="shared" ca="1" si="29"/>
        <v>0</v>
      </c>
      <c r="I80" s="35">
        <f t="shared" ca="1" si="30"/>
        <v>0</v>
      </c>
      <c r="J80" s="35">
        <f t="shared" ca="1" si="31"/>
        <v>0</v>
      </c>
      <c r="K80" s="35">
        <f t="shared" ca="1" si="32"/>
        <v>0</v>
      </c>
      <c r="L80" s="36" t="str">
        <f t="shared" ca="1" si="33"/>
        <v/>
      </c>
      <c r="M80" s="37" t="s">
        <v>48</v>
      </c>
      <c r="N80" s="38" t="s">
        <v>48</v>
      </c>
      <c r="O80" s="70" t="s">
        <v>189</v>
      </c>
      <c r="P80" s="40"/>
      <c r="Q80" s="41"/>
      <c r="R80" s="42" t="s">
        <v>190</v>
      </c>
      <c r="S80" s="43" t="s">
        <v>74</v>
      </c>
      <c r="T80" s="44">
        <v>1</v>
      </c>
      <c r="U80" s="45"/>
      <c r="V80" s="45"/>
      <c r="W80" s="46"/>
    </row>
    <row r="81" spans="1:23" s="47" customFormat="1" ht="22.5" x14ac:dyDescent="0.2">
      <c r="A81" s="34" t="str">
        <f t="shared" si="37"/>
        <v>S</v>
      </c>
      <c r="B81" s="35">
        <f t="shared" ca="1" si="23"/>
        <v>3</v>
      </c>
      <c r="C81" s="35" t="str">
        <f t="shared" ca="1" si="24"/>
        <v>S</v>
      </c>
      <c r="D81" s="35">
        <f t="shared" ca="1" si="25"/>
        <v>0</v>
      </c>
      <c r="E81" s="35">
        <f t="shared" ca="1" si="26"/>
        <v>1</v>
      </c>
      <c r="F81" s="35">
        <f t="shared" ca="1" si="27"/>
        <v>4</v>
      </c>
      <c r="G81" s="35">
        <f t="shared" ca="1" si="28"/>
        <v>2</v>
      </c>
      <c r="H81" s="35">
        <f t="shared" ca="1" si="29"/>
        <v>0</v>
      </c>
      <c r="I81" s="35">
        <f t="shared" ca="1" si="30"/>
        <v>0</v>
      </c>
      <c r="J81" s="35">
        <f t="shared" ca="1" si="31"/>
        <v>0</v>
      </c>
      <c r="K81" s="35">
        <f t="shared" ca="1" si="32"/>
        <v>0</v>
      </c>
      <c r="L81" s="36" t="str">
        <f t="shared" ca="1" si="33"/>
        <v/>
      </c>
      <c r="M81" s="37" t="s">
        <v>48</v>
      </c>
      <c r="N81" s="38" t="s">
        <v>48</v>
      </c>
      <c r="O81" s="70" t="s">
        <v>191</v>
      </c>
      <c r="P81" s="40"/>
      <c r="Q81" s="41"/>
      <c r="R81" s="42" t="s">
        <v>192</v>
      </c>
      <c r="S81" s="43" t="s">
        <v>71</v>
      </c>
      <c r="T81" s="44">
        <v>27</v>
      </c>
      <c r="U81" s="45"/>
      <c r="V81" s="45"/>
      <c r="W81" s="46"/>
    </row>
    <row r="82" spans="1:23" s="47" customFormat="1" ht="22.5" x14ac:dyDescent="0.2">
      <c r="A82" s="34" t="str">
        <f t="shared" si="37"/>
        <v>S</v>
      </c>
      <c r="B82" s="35">
        <f t="shared" ca="1" si="23"/>
        <v>3</v>
      </c>
      <c r="C82" s="35" t="str">
        <f t="shared" ca="1" si="24"/>
        <v>S</v>
      </c>
      <c r="D82" s="35">
        <f t="shared" ca="1" si="25"/>
        <v>0</v>
      </c>
      <c r="E82" s="35">
        <f t="shared" ca="1" si="26"/>
        <v>1</v>
      </c>
      <c r="F82" s="35">
        <f t="shared" ca="1" si="27"/>
        <v>4</v>
      </c>
      <c r="G82" s="35">
        <f t="shared" ca="1" si="28"/>
        <v>2</v>
      </c>
      <c r="H82" s="35">
        <f t="shared" ca="1" si="29"/>
        <v>0</v>
      </c>
      <c r="I82" s="35">
        <f t="shared" ref="I82:I145" ca="1" si="38">IF(AND($C82&lt;=4,$C82&lt;&gt;0),0,IF(AND($C82="S",$W82&gt;0),OFFSET(I82,-1,0)+1,OFFSET(I82,-1,0)))</f>
        <v>0</v>
      </c>
      <c r="J82" s="35">
        <f t="shared" ca="1" si="31"/>
        <v>0</v>
      </c>
      <c r="K82" s="35">
        <f t="shared" ca="1" si="32"/>
        <v>0</v>
      </c>
      <c r="L82" s="36" t="str">
        <f t="shared" ca="1" si="33"/>
        <v/>
      </c>
      <c r="M82" s="37" t="s">
        <v>48</v>
      </c>
      <c r="N82" s="38" t="s">
        <v>48</v>
      </c>
      <c r="O82" s="70" t="s">
        <v>193</v>
      </c>
      <c r="P82" s="40"/>
      <c r="Q82" s="41"/>
      <c r="R82" s="42" t="s">
        <v>194</v>
      </c>
      <c r="S82" s="43" t="s">
        <v>71</v>
      </c>
      <c r="T82" s="44">
        <v>96</v>
      </c>
      <c r="U82" s="45"/>
      <c r="V82" s="45"/>
      <c r="W82" s="46"/>
    </row>
    <row r="83" spans="1:23" s="47" customFormat="1" ht="33.75" x14ac:dyDescent="0.2">
      <c r="A83" s="34" t="str">
        <f t="shared" si="37"/>
        <v>S</v>
      </c>
      <c r="B83" s="35">
        <f t="shared" ca="1" si="23"/>
        <v>3</v>
      </c>
      <c r="C83" s="35" t="str">
        <f t="shared" ca="1" si="24"/>
        <v>S</v>
      </c>
      <c r="D83" s="35">
        <f t="shared" ca="1" si="25"/>
        <v>0</v>
      </c>
      <c r="E83" s="35">
        <f t="shared" ca="1" si="26"/>
        <v>1</v>
      </c>
      <c r="F83" s="35">
        <f t="shared" ca="1" si="27"/>
        <v>4</v>
      </c>
      <c r="G83" s="35">
        <f t="shared" ca="1" si="28"/>
        <v>2</v>
      </c>
      <c r="H83" s="35">
        <f t="shared" ca="1" si="29"/>
        <v>0</v>
      </c>
      <c r="I83" s="35">
        <f t="shared" ca="1" si="38"/>
        <v>0</v>
      </c>
      <c r="J83" s="35">
        <f t="shared" ca="1" si="31"/>
        <v>0</v>
      </c>
      <c r="K83" s="35">
        <f t="shared" ca="1" si="32"/>
        <v>0</v>
      </c>
      <c r="L83" s="36" t="str">
        <f t="shared" ca="1" si="33"/>
        <v/>
      </c>
      <c r="M83" s="37" t="s">
        <v>48</v>
      </c>
      <c r="N83" s="38" t="s">
        <v>48</v>
      </c>
      <c r="O83" s="70" t="s">
        <v>195</v>
      </c>
      <c r="P83" s="40"/>
      <c r="Q83" s="41"/>
      <c r="R83" s="42" t="s">
        <v>196</v>
      </c>
      <c r="S83" s="43" t="s">
        <v>74</v>
      </c>
      <c r="T83" s="44">
        <v>1</v>
      </c>
      <c r="U83" s="45"/>
      <c r="V83" s="45"/>
      <c r="W83" s="46"/>
    </row>
    <row r="84" spans="1:23" s="47" customFormat="1" ht="22.5" x14ac:dyDescent="0.2">
      <c r="A84" s="34" t="str">
        <f t="shared" si="37"/>
        <v>S</v>
      </c>
      <c r="B84" s="35">
        <f t="shared" ref="B84:B147" ca="1" si="39">IF(OR(C84="s",C84=0),OFFSET(B84,-1,0),C84)</f>
        <v>3</v>
      </c>
      <c r="C84" s="35" t="str">
        <f t="shared" ca="1" si="24"/>
        <v>S</v>
      </c>
      <c r="D84" s="35">
        <f t="shared" ref="D84:D147" ca="1" si="40">IF(OR(C84="S",C84=0),0,IF(ISERROR(K84),J84,SMALL(J84:K84,1)))</f>
        <v>0</v>
      </c>
      <c r="E84" s="35">
        <f t="shared" ca="1" si="26"/>
        <v>1</v>
      </c>
      <c r="F84" s="35">
        <f t="shared" ca="1" si="27"/>
        <v>4</v>
      </c>
      <c r="G84" s="35">
        <f t="shared" ca="1" si="28"/>
        <v>2</v>
      </c>
      <c r="H84" s="35">
        <f t="shared" ca="1" si="29"/>
        <v>0</v>
      </c>
      <c r="I84" s="35">
        <f t="shared" ca="1" si="38"/>
        <v>0</v>
      </c>
      <c r="J84" s="35">
        <f t="shared" ref="J84:J147" ca="1" si="41">IF(OR($C84="S",$C84=0),0,MATCH(0,OFFSET($D84,1,$C84,ROW($C$441)-ROW($C84)),0))</f>
        <v>0</v>
      </c>
      <c r="K84" s="35">
        <f t="shared" ref="K84:K147" ca="1" si="42">IF(OR($C84="S",$C84=0),0,MATCH(OFFSET($D84,0,$C84)+1,OFFSET($D84,1,$C84,ROW($C$441)-ROW($C84)),0))</f>
        <v>0</v>
      </c>
      <c r="L84" s="36" t="str">
        <f t="shared" ref="L84:L147" ca="1" si="43">IF(OR(W84&gt;0,$C84=1),"F","")</f>
        <v/>
      </c>
      <c r="M84" s="37" t="s">
        <v>48</v>
      </c>
      <c r="N84" s="38" t="s">
        <v>48</v>
      </c>
      <c r="O84" s="70" t="s">
        <v>197</v>
      </c>
      <c r="P84" s="40"/>
      <c r="Q84" s="41"/>
      <c r="R84" s="42" t="s">
        <v>198</v>
      </c>
      <c r="S84" s="43" t="s">
        <v>74</v>
      </c>
      <c r="T84" s="44">
        <v>1</v>
      </c>
      <c r="U84" s="45"/>
      <c r="V84" s="45"/>
      <c r="W84" s="46"/>
    </row>
    <row r="85" spans="1:23" s="47" customFormat="1" ht="22.5" x14ac:dyDescent="0.2">
      <c r="A85" s="34" t="str">
        <f t="shared" si="37"/>
        <v>S</v>
      </c>
      <c r="B85" s="35">
        <f t="shared" ca="1" si="39"/>
        <v>3</v>
      </c>
      <c r="C85" s="35" t="str">
        <f t="shared" ref="C85:C148" ca="1" si="44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40"/>
        <v>0</v>
      </c>
      <c r="E85" s="35">
        <f t="shared" ref="E85:E148" ca="1" si="45">IF($C85=1,OFFSET(E85,-1,0)+1,OFFSET(E85,-1,0))</f>
        <v>1</v>
      </c>
      <c r="F85" s="35">
        <f t="shared" ref="F85:F148" ca="1" si="46">IF($C85=1,0,IF($C85=2,OFFSET(F85,-1,0)+1,OFFSET(F85,-1,0)))</f>
        <v>4</v>
      </c>
      <c r="G85" s="35">
        <f t="shared" ref="G85:G148" ca="1" si="47">IF(AND($C85&lt;=2,$C85&lt;&gt;0),0,IF($C85=3,OFFSET(G85,-1,0)+1,OFFSET(G85,-1,0)))</f>
        <v>2</v>
      </c>
      <c r="H85" s="35">
        <f t="shared" ref="H85:H148" ca="1" si="48">IF(AND($C85&lt;=3,$C85&lt;&gt;0),0,IF($C85=4,OFFSET(H85,-1,0)+1,OFFSET(H85,-1,0)))</f>
        <v>0</v>
      </c>
      <c r="I85" s="35">
        <f t="shared" ca="1" si="38"/>
        <v>0</v>
      </c>
      <c r="J85" s="35">
        <f t="shared" ca="1" si="41"/>
        <v>0</v>
      </c>
      <c r="K85" s="35">
        <f t="shared" ca="1" si="42"/>
        <v>0</v>
      </c>
      <c r="L85" s="36" t="str">
        <f t="shared" ca="1" si="43"/>
        <v/>
      </c>
      <c r="M85" s="37" t="s">
        <v>48</v>
      </c>
      <c r="N85" s="38" t="s">
        <v>48</v>
      </c>
      <c r="O85" s="70" t="s">
        <v>199</v>
      </c>
      <c r="P85" s="40"/>
      <c r="Q85" s="41"/>
      <c r="R85" s="42" t="s">
        <v>200</v>
      </c>
      <c r="S85" s="43" t="s">
        <v>74</v>
      </c>
      <c r="T85" s="44">
        <v>2</v>
      </c>
      <c r="U85" s="45"/>
      <c r="V85" s="45"/>
      <c r="W85" s="46"/>
    </row>
    <row r="86" spans="1:23" s="47" customFormat="1" ht="22.5" x14ac:dyDescent="0.2">
      <c r="A86" s="34" t="str">
        <f t="shared" si="37"/>
        <v>S</v>
      </c>
      <c r="B86" s="35">
        <f t="shared" ca="1" si="39"/>
        <v>3</v>
      </c>
      <c r="C86" s="35" t="str">
        <f t="shared" ca="1" si="44"/>
        <v>S</v>
      </c>
      <c r="D86" s="35">
        <f t="shared" ca="1" si="40"/>
        <v>0</v>
      </c>
      <c r="E86" s="35">
        <f t="shared" ca="1" si="45"/>
        <v>1</v>
      </c>
      <c r="F86" s="35">
        <f t="shared" ca="1" si="46"/>
        <v>4</v>
      </c>
      <c r="G86" s="35">
        <f t="shared" ca="1" si="47"/>
        <v>2</v>
      </c>
      <c r="H86" s="35">
        <f t="shared" ca="1" si="48"/>
        <v>0</v>
      </c>
      <c r="I86" s="35">
        <f t="shared" ca="1" si="38"/>
        <v>0</v>
      </c>
      <c r="J86" s="35">
        <f t="shared" ca="1" si="41"/>
        <v>0</v>
      </c>
      <c r="K86" s="35">
        <f t="shared" ca="1" si="42"/>
        <v>0</v>
      </c>
      <c r="L86" s="36" t="str">
        <f t="shared" ca="1" si="43"/>
        <v/>
      </c>
      <c r="M86" s="37" t="s">
        <v>48</v>
      </c>
      <c r="N86" s="38" t="s">
        <v>48</v>
      </c>
      <c r="O86" s="70" t="s">
        <v>201</v>
      </c>
      <c r="P86" s="40"/>
      <c r="Q86" s="41"/>
      <c r="R86" s="42" t="s">
        <v>202</v>
      </c>
      <c r="S86" s="43" t="s">
        <v>74</v>
      </c>
      <c r="T86" s="44">
        <v>3</v>
      </c>
      <c r="U86" s="45"/>
      <c r="V86" s="45"/>
      <c r="W86" s="46"/>
    </row>
    <row r="87" spans="1:23" s="47" customFormat="1" ht="22.5" x14ac:dyDescent="0.2">
      <c r="A87" s="34" t="str">
        <f t="shared" si="37"/>
        <v>S</v>
      </c>
      <c r="B87" s="35">
        <f t="shared" ca="1" si="39"/>
        <v>3</v>
      </c>
      <c r="C87" s="35" t="str">
        <f t="shared" ca="1" si="44"/>
        <v>S</v>
      </c>
      <c r="D87" s="35">
        <f t="shared" ca="1" si="40"/>
        <v>0</v>
      </c>
      <c r="E87" s="35">
        <f t="shared" ca="1" si="45"/>
        <v>1</v>
      </c>
      <c r="F87" s="35">
        <f t="shared" ca="1" si="46"/>
        <v>4</v>
      </c>
      <c r="G87" s="35">
        <f t="shared" ca="1" si="47"/>
        <v>2</v>
      </c>
      <c r="H87" s="35">
        <f t="shared" ca="1" si="48"/>
        <v>0</v>
      </c>
      <c r="I87" s="35">
        <f t="shared" ca="1" si="38"/>
        <v>0</v>
      </c>
      <c r="J87" s="35">
        <f t="shared" ca="1" si="41"/>
        <v>0</v>
      </c>
      <c r="K87" s="35">
        <f t="shared" ca="1" si="42"/>
        <v>0</v>
      </c>
      <c r="L87" s="36" t="str">
        <f t="shared" ca="1" si="43"/>
        <v/>
      </c>
      <c r="M87" s="37" t="s">
        <v>48</v>
      </c>
      <c r="N87" s="38" t="s">
        <v>48</v>
      </c>
      <c r="O87" s="70" t="s">
        <v>203</v>
      </c>
      <c r="P87" s="40"/>
      <c r="Q87" s="41"/>
      <c r="R87" s="42" t="s">
        <v>204</v>
      </c>
      <c r="S87" s="43" t="s">
        <v>74</v>
      </c>
      <c r="T87" s="44">
        <v>7</v>
      </c>
      <c r="U87" s="45"/>
      <c r="V87" s="45"/>
      <c r="W87" s="46"/>
    </row>
    <row r="88" spans="1:23" s="47" customFormat="1" ht="22.5" x14ac:dyDescent="0.2">
      <c r="A88" s="34" t="str">
        <f t="shared" si="37"/>
        <v>S</v>
      </c>
      <c r="B88" s="35">
        <f t="shared" ca="1" si="39"/>
        <v>3</v>
      </c>
      <c r="C88" s="35" t="str">
        <f t="shared" ca="1" si="44"/>
        <v>S</v>
      </c>
      <c r="D88" s="35">
        <f t="shared" ca="1" si="40"/>
        <v>0</v>
      </c>
      <c r="E88" s="35">
        <f t="shared" ca="1" si="45"/>
        <v>1</v>
      </c>
      <c r="F88" s="35">
        <f t="shared" ca="1" si="46"/>
        <v>4</v>
      </c>
      <c r="G88" s="35">
        <f t="shared" ca="1" si="47"/>
        <v>2</v>
      </c>
      <c r="H88" s="35">
        <f t="shared" ca="1" si="48"/>
        <v>0</v>
      </c>
      <c r="I88" s="35">
        <f t="shared" ca="1" si="38"/>
        <v>0</v>
      </c>
      <c r="J88" s="35">
        <f t="shared" ca="1" si="41"/>
        <v>0</v>
      </c>
      <c r="K88" s="35">
        <f t="shared" ca="1" si="42"/>
        <v>0</v>
      </c>
      <c r="L88" s="36" t="str">
        <f t="shared" ca="1" si="43"/>
        <v/>
      </c>
      <c r="M88" s="37" t="s">
        <v>48</v>
      </c>
      <c r="N88" s="38" t="s">
        <v>48</v>
      </c>
      <c r="O88" s="70" t="s">
        <v>205</v>
      </c>
      <c r="P88" s="40"/>
      <c r="Q88" s="41"/>
      <c r="R88" s="42" t="s">
        <v>206</v>
      </c>
      <c r="S88" s="43" t="s">
        <v>74</v>
      </c>
      <c r="T88" s="44">
        <v>1</v>
      </c>
      <c r="U88" s="45"/>
      <c r="V88" s="45"/>
      <c r="W88" s="46"/>
    </row>
    <row r="89" spans="1:23" s="47" customFormat="1" x14ac:dyDescent="0.2">
      <c r="A89" s="34">
        <f t="shared" ref="A89:A91" si="49">CHOOSE(1+LOG(1+2*(ORÇAMENTO.Nivel="Nível 1")+4*(ORÇAMENTO.Nivel="Nível 2")+8*(ORÇAMENTO.Nivel="Nível 3")+16*(ORÇAMENTO.Nivel="Nível 4")+32*(ORÇAMENTO.Nivel="Serviço"),2),0,1,2,3,4,"S")</f>
        <v>3</v>
      </c>
      <c r="B89" s="35">
        <f t="shared" ca="1" si="39"/>
        <v>3</v>
      </c>
      <c r="C89" s="35">
        <f t="shared" ca="1" si="44"/>
        <v>3</v>
      </c>
      <c r="D89" s="35">
        <f t="shared" ca="1" si="40"/>
        <v>3</v>
      </c>
      <c r="E89" s="35">
        <f t="shared" ca="1" si="45"/>
        <v>1</v>
      </c>
      <c r="F89" s="35">
        <f t="shared" ca="1" si="46"/>
        <v>4</v>
      </c>
      <c r="G89" s="35">
        <f t="shared" ca="1" si="47"/>
        <v>3</v>
      </c>
      <c r="H89" s="35">
        <f t="shared" ca="1" si="48"/>
        <v>0</v>
      </c>
      <c r="I89" s="35">
        <f t="shared" ca="1" si="38"/>
        <v>0</v>
      </c>
      <c r="J89" s="35">
        <f t="shared" ca="1" si="41"/>
        <v>3</v>
      </c>
      <c r="K89" s="35">
        <f t="shared" ca="1" si="42"/>
        <v>137</v>
      </c>
      <c r="L89" s="36" t="str">
        <f t="shared" ca="1" si="43"/>
        <v/>
      </c>
      <c r="M89" s="37" t="s">
        <v>168</v>
      </c>
      <c r="N89" s="38" t="s">
        <v>168</v>
      </c>
      <c r="O89" s="70" t="s">
        <v>207</v>
      </c>
      <c r="P89" s="40"/>
      <c r="Q89" s="41"/>
      <c r="R89" s="42" t="s">
        <v>208</v>
      </c>
      <c r="S89" s="43" t="s">
        <v>56</v>
      </c>
      <c r="T89" s="44"/>
      <c r="U89" s="45"/>
      <c r="V89" s="45"/>
      <c r="W89" s="46"/>
    </row>
    <row r="90" spans="1:23" s="47" customFormat="1" ht="33.75" x14ac:dyDescent="0.2">
      <c r="A90" s="34" t="str">
        <f t="shared" si="49"/>
        <v>S</v>
      </c>
      <c r="B90" s="35">
        <f t="shared" ca="1" si="39"/>
        <v>3</v>
      </c>
      <c r="C90" s="35" t="str">
        <f t="shared" ca="1" si="44"/>
        <v>S</v>
      </c>
      <c r="D90" s="35">
        <f t="shared" ca="1" si="40"/>
        <v>0</v>
      </c>
      <c r="E90" s="35">
        <f t="shared" ca="1" si="45"/>
        <v>1</v>
      </c>
      <c r="F90" s="35">
        <f t="shared" ca="1" si="46"/>
        <v>4</v>
      </c>
      <c r="G90" s="35">
        <f t="shared" ca="1" si="47"/>
        <v>3</v>
      </c>
      <c r="H90" s="35">
        <f t="shared" ca="1" si="48"/>
        <v>0</v>
      </c>
      <c r="I90" s="35">
        <f t="shared" ca="1" si="38"/>
        <v>0</v>
      </c>
      <c r="J90" s="35">
        <f t="shared" ca="1" si="41"/>
        <v>0</v>
      </c>
      <c r="K90" s="35">
        <f t="shared" ca="1" si="42"/>
        <v>0</v>
      </c>
      <c r="L90" s="36" t="str">
        <f t="shared" ca="1" si="43"/>
        <v/>
      </c>
      <c r="M90" s="37" t="s">
        <v>48</v>
      </c>
      <c r="N90" s="38" t="s">
        <v>48</v>
      </c>
      <c r="O90" s="70" t="s">
        <v>209</v>
      </c>
      <c r="P90" s="40"/>
      <c r="Q90" s="41"/>
      <c r="R90" s="42" t="s">
        <v>210</v>
      </c>
      <c r="S90" s="43" t="s">
        <v>71</v>
      </c>
      <c r="T90" s="44">
        <v>16</v>
      </c>
      <c r="U90" s="45"/>
      <c r="V90" s="45"/>
      <c r="W90" s="46"/>
    </row>
    <row r="91" spans="1:23" s="47" customFormat="1" ht="33.75" x14ac:dyDescent="0.2">
      <c r="A91" s="34" t="str">
        <f t="shared" si="49"/>
        <v>S</v>
      </c>
      <c r="B91" s="35">
        <f t="shared" ca="1" si="39"/>
        <v>3</v>
      </c>
      <c r="C91" s="35" t="str">
        <f t="shared" ca="1" si="44"/>
        <v>S</v>
      </c>
      <c r="D91" s="35">
        <f t="shared" ca="1" si="40"/>
        <v>0</v>
      </c>
      <c r="E91" s="35">
        <f t="shared" ca="1" si="45"/>
        <v>1</v>
      </c>
      <c r="F91" s="35">
        <f t="shared" ca="1" si="46"/>
        <v>4</v>
      </c>
      <c r="G91" s="35">
        <f t="shared" ca="1" si="47"/>
        <v>3</v>
      </c>
      <c r="H91" s="35">
        <f t="shared" ca="1" si="48"/>
        <v>0</v>
      </c>
      <c r="I91" s="35">
        <f t="shared" ca="1" si="38"/>
        <v>0</v>
      </c>
      <c r="J91" s="35">
        <f t="shared" ca="1" si="41"/>
        <v>0</v>
      </c>
      <c r="K91" s="35">
        <f t="shared" ca="1" si="42"/>
        <v>0</v>
      </c>
      <c r="L91" s="36" t="str">
        <f t="shared" ca="1" si="43"/>
        <v/>
      </c>
      <c r="M91" s="37" t="s">
        <v>48</v>
      </c>
      <c r="N91" s="38" t="s">
        <v>48</v>
      </c>
      <c r="O91" s="70" t="s">
        <v>211</v>
      </c>
      <c r="P91" s="40"/>
      <c r="Q91" s="41"/>
      <c r="R91" s="42" t="s">
        <v>212</v>
      </c>
      <c r="S91" s="43" t="s">
        <v>71</v>
      </c>
      <c r="T91" s="44">
        <v>51</v>
      </c>
      <c r="U91" s="45"/>
      <c r="V91" s="45"/>
      <c r="W91" s="46"/>
    </row>
    <row r="92" spans="1:23" s="10" customFormat="1" ht="20.100000000000001" customHeight="1" x14ac:dyDescent="0.2">
      <c r="A92" s="34">
        <f t="shared" ref="A92:A118" si="50">CHOOSE(1+LOG(1+2*(ORÇAMENTO.Nivel="Nível 1")+4*(ORÇAMENTO.Nivel="Nível 2")+8*(ORÇAMENTO.Nivel="Nível 3")+16*(ORÇAMENTO.Nivel="Nível 4")+32*(ORÇAMENTO.Nivel="Serviço"),2),0,1,2,3,4,"S")</f>
        <v>2</v>
      </c>
      <c r="B92" s="35">
        <f t="shared" ca="1" si="39"/>
        <v>2</v>
      </c>
      <c r="C92" s="35">
        <f t="shared" ca="1" si="44"/>
        <v>2</v>
      </c>
      <c r="D92" s="35">
        <f t="shared" ca="1" si="40"/>
        <v>27</v>
      </c>
      <c r="E92" s="35">
        <f t="shared" ca="1" si="45"/>
        <v>1</v>
      </c>
      <c r="F92" s="35">
        <f t="shared" ca="1" si="46"/>
        <v>5</v>
      </c>
      <c r="G92" s="35">
        <f t="shared" ca="1" si="47"/>
        <v>0</v>
      </c>
      <c r="H92" s="35">
        <f t="shared" ca="1" si="48"/>
        <v>0</v>
      </c>
      <c r="I92" s="35">
        <f t="shared" ca="1" si="38"/>
        <v>0</v>
      </c>
      <c r="J92" s="35">
        <f t="shared" ca="1" si="41"/>
        <v>51</v>
      </c>
      <c r="K92" s="35">
        <f t="shared" ca="1" si="42"/>
        <v>27</v>
      </c>
      <c r="L92" s="36" t="str">
        <f t="shared" ca="1" si="43"/>
        <v/>
      </c>
      <c r="M92" s="37" t="s">
        <v>57</v>
      </c>
      <c r="N92" s="38" t="s">
        <v>57</v>
      </c>
      <c r="O92" s="70" t="s">
        <v>213</v>
      </c>
      <c r="P92" s="40"/>
      <c r="Q92" s="41"/>
      <c r="R92" s="71" t="s">
        <v>214</v>
      </c>
      <c r="S92" s="43" t="s">
        <v>56</v>
      </c>
      <c r="T92" s="44"/>
      <c r="U92" s="45"/>
      <c r="V92" s="45"/>
      <c r="W92" s="72"/>
    </row>
    <row r="93" spans="1:23" s="10" customFormat="1" ht="22.5" x14ac:dyDescent="0.2">
      <c r="A93" s="34" t="str">
        <f t="shared" si="50"/>
        <v>S</v>
      </c>
      <c r="B93" s="35">
        <f t="shared" ca="1" si="39"/>
        <v>2</v>
      </c>
      <c r="C93" s="35" t="str">
        <f t="shared" ca="1" si="44"/>
        <v>S</v>
      </c>
      <c r="D93" s="35">
        <f t="shared" ca="1" si="40"/>
        <v>0</v>
      </c>
      <c r="E93" s="35">
        <f t="shared" ca="1" si="45"/>
        <v>1</v>
      </c>
      <c r="F93" s="35">
        <f t="shared" ca="1" si="46"/>
        <v>5</v>
      </c>
      <c r="G93" s="35">
        <f t="shared" ca="1" si="47"/>
        <v>0</v>
      </c>
      <c r="H93" s="35">
        <f t="shared" ca="1" si="48"/>
        <v>0</v>
      </c>
      <c r="I93" s="35">
        <f t="shared" ca="1" si="38"/>
        <v>0</v>
      </c>
      <c r="J93" s="35">
        <f t="shared" ca="1" si="41"/>
        <v>0</v>
      </c>
      <c r="K93" s="35">
        <f t="shared" ca="1" si="42"/>
        <v>0</v>
      </c>
      <c r="L93" s="36" t="str">
        <f t="shared" ca="1" si="43"/>
        <v/>
      </c>
      <c r="M93" s="37" t="s">
        <v>48</v>
      </c>
      <c r="N93" s="38" t="s">
        <v>48</v>
      </c>
      <c r="O93" s="70" t="s">
        <v>215</v>
      </c>
      <c r="P93" s="40"/>
      <c r="Q93" s="41"/>
      <c r="R93" s="42" t="s">
        <v>216</v>
      </c>
      <c r="S93" s="43" t="s">
        <v>91</v>
      </c>
      <c r="T93" s="44">
        <v>1</v>
      </c>
      <c r="U93" s="45"/>
      <c r="V93" s="45"/>
      <c r="W93" s="72"/>
    </row>
    <row r="94" spans="1:23" s="10" customFormat="1" x14ac:dyDescent="0.2">
      <c r="A94" s="34" t="str">
        <f t="shared" si="50"/>
        <v>S</v>
      </c>
      <c r="B94" s="35">
        <f t="shared" ca="1" si="39"/>
        <v>2</v>
      </c>
      <c r="C94" s="35" t="str">
        <f t="shared" ca="1" si="44"/>
        <v>S</v>
      </c>
      <c r="D94" s="35">
        <f t="shared" ca="1" si="40"/>
        <v>0</v>
      </c>
      <c r="E94" s="35">
        <f t="shared" ca="1" si="45"/>
        <v>1</v>
      </c>
      <c r="F94" s="35">
        <f t="shared" ca="1" si="46"/>
        <v>5</v>
      </c>
      <c r="G94" s="35">
        <f t="shared" ca="1" si="47"/>
        <v>0</v>
      </c>
      <c r="H94" s="35">
        <f t="shared" ca="1" si="48"/>
        <v>0</v>
      </c>
      <c r="I94" s="35">
        <f t="shared" ca="1" si="38"/>
        <v>0</v>
      </c>
      <c r="J94" s="35">
        <f t="shared" ca="1" si="41"/>
        <v>0</v>
      </c>
      <c r="K94" s="35">
        <f t="shared" ca="1" si="42"/>
        <v>0</v>
      </c>
      <c r="L94" s="36" t="str">
        <f t="shared" ca="1" si="43"/>
        <v/>
      </c>
      <c r="M94" s="37" t="s">
        <v>48</v>
      </c>
      <c r="N94" s="38" t="s">
        <v>48</v>
      </c>
      <c r="O94" s="70" t="s">
        <v>217</v>
      </c>
      <c r="P94" s="40"/>
      <c r="Q94" s="41"/>
      <c r="R94" s="42" t="s">
        <v>218</v>
      </c>
      <c r="S94" s="43" t="s">
        <v>91</v>
      </c>
      <c r="T94" s="44">
        <v>3</v>
      </c>
      <c r="U94" s="45"/>
      <c r="V94" s="45"/>
      <c r="W94" s="72"/>
    </row>
    <row r="95" spans="1:23" s="10" customFormat="1" x14ac:dyDescent="0.2">
      <c r="A95" s="34" t="str">
        <f t="shared" si="50"/>
        <v>S</v>
      </c>
      <c r="B95" s="35">
        <f t="shared" ca="1" si="39"/>
        <v>2</v>
      </c>
      <c r="C95" s="35" t="str">
        <f t="shared" ca="1" si="44"/>
        <v>S</v>
      </c>
      <c r="D95" s="35">
        <f t="shared" ca="1" si="40"/>
        <v>0</v>
      </c>
      <c r="E95" s="35">
        <f t="shared" ca="1" si="45"/>
        <v>1</v>
      </c>
      <c r="F95" s="35">
        <f t="shared" ca="1" si="46"/>
        <v>5</v>
      </c>
      <c r="G95" s="35">
        <f t="shared" ca="1" si="47"/>
        <v>0</v>
      </c>
      <c r="H95" s="35">
        <f t="shared" ca="1" si="48"/>
        <v>0</v>
      </c>
      <c r="I95" s="35">
        <f t="shared" ca="1" si="38"/>
        <v>0</v>
      </c>
      <c r="J95" s="35">
        <f t="shared" ca="1" si="41"/>
        <v>0</v>
      </c>
      <c r="K95" s="35">
        <f t="shared" ca="1" si="42"/>
        <v>0</v>
      </c>
      <c r="L95" s="36" t="str">
        <f t="shared" ca="1" si="43"/>
        <v/>
      </c>
      <c r="M95" s="37" t="s">
        <v>48</v>
      </c>
      <c r="N95" s="38" t="s">
        <v>48</v>
      </c>
      <c r="O95" s="70" t="s">
        <v>219</v>
      </c>
      <c r="P95" s="40"/>
      <c r="Q95" s="41"/>
      <c r="R95" s="42" t="s">
        <v>220</v>
      </c>
      <c r="S95" s="43" t="s">
        <v>151</v>
      </c>
      <c r="T95" s="44">
        <v>1</v>
      </c>
      <c r="U95" s="45"/>
      <c r="V95" s="45"/>
      <c r="W95" s="72"/>
    </row>
    <row r="96" spans="1:23" s="10" customFormat="1" ht="22.5" x14ac:dyDescent="0.2">
      <c r="A96" s="34" t="str">
        <f t="shared" si="50"/>
        <v>S</v>
      </c>
      <c r="B96" s="35">
        <f t="shared" ca="1" si="39"/>
        <v>2</v>
      </c>
      <c r="C96" s="35" t="str">
        <f t="shared" ca="1" si="44"/>
        <v>S</v>
      </c>
      <c r="D96" s="35">
        <f t="shared" ca="1" si="40"/>
        <v>0</v>
      </c>
      <c r="E96" s="35">
        <f t="shared" ca="1" si="45"/>
        <v>1</v>
      </c>
      <c r="F96" s="35">
        <f t="shared" ca="1" si="46"/>
        <v>5</v>
      </c>
      <c r="G96" s="35">
        <f t="shared" ca="1" si="47"/>
        <v>0</v>
      </c>
      <c r="H96" s="35">
        <f t="shared" ca="1" si="48"/>
        <v>0</v>
      </c>
      <c r="I96" s="35">
        <f t="shared" ca="1" si="38"/>
        <v>0</v>
      </c>
      <c r="J96" s="35">
        <f t="shared" ca="1" si="41"/>
        <v>0</v>
      </c>
      <c r="K96" s="35">
        <f t="shared" ca="1" si="42"/>
        <v>0</v>
      </c>
      <c r="L96" s="36" t="str">
        <f t="shared" ca="1" si="43"/>
        <v/>
      </c>
      <c r="M96" s="37" t="s">
        <v>48</v>
      </c>
      <c r="N96" s="38" t="s">
        <v>48</v>
      </c>
      <c r="O96" s="70" t="s">
        <v>221</v>
      </c>
      <c r="P96" s="40"/>
      <c r="Q96" s="41"/>
      <c r="R96" s="42" t="s">
        <v>222</v>
      </c>
      <c r="S96" s="43" t="s">
        <v>151</v>
      </c>
      <c r="T96" s="44">
        <v>3</v>
      </c>
      <c r="U96" s="45"/>
      <c r="V96" s="45"/>
      <c r="W96" s="72"/>
    </row>
    <row r="97" spans="1:23" s="47" customFormat="1" x14ac:dyDescent="0.2">
      <c r="A97" s="34" t="str">
        <f t="shared" si="50"/>
        <v>S</v>
      </c>
      <c r="B97" s="35">
        <f t="shared" ca="1" si="39"/>
        <v>2</v>
      </c>
      <c r="C97" s="35" t="str">
        <f t="shared" ca="1" si="44"/>
        <v>S</v>
      </c>
      <c r="D97" s="35">
        <f t="shared" ca="1" si="40"/>
        <v>0</v>
      </c>
      <c r="E97" s="35">
        <f t="shared" ca="1" si="45"/>
        <v>1</v>
      </c>
      <c r="F97" s="35">
        <f t="shared" ca="1" si="46"/>
        <v>5</v>
      </c>
      <c r="G97" s="35">
        <f t="shared" ca="1" si="47"/>
        <v>0</v>
      </c>
      <c r="H97" s="35">
        <f t="shared" ca="1" si="48"/>
        <v>0</v>
      </c>
      <c r="I97" s="35">
        <f t="shared" ca="1" si="38"/>
        <v>0</v>
      </c>
      <c r="J97" s="35">
        <f t="shared" ca="1" si="41"/>
        <v>0</v>
      </c>
      <c r="K97" s="35">
        <f t="shared" ca="1" si="42"/>
        <v>0</v>
      </c>
      <c r="L97" s="36" t="str">
        <f t="shared" ca="1" si="43"/>
        <v/>
      </c>
      <c r="M97" s="37" t="s">
        <v>48</v>
      </c>
      <c r="N97" s="38" t="s">
        <v>48</v>
      </c>
      <c r="O97" s="39" t="s">
        <v>223</v>
      </c>
      <c r="P97" s="40"/>
      <c r="Q97" s="41"/>
      <c r="R97" s="42" t="s">
        <v>224</v>
      </c>
      <c r="S97" s="43" t="s">
        <v>91</v>
      </c>
      <c r="T97" s="44">
        <v>2</v>
      </c>
      <c r="U97" s="45"/>
      <c r="V97" s="45"/>
      <c r="W97" s="46"/>
    </row>
    <row r="98" spans="1:23" s="47" customFormat="1" ht="33.75" x14ac:dyDescent="0.2">
      <c r="A98" s="34" t="str">
        <f t="shared" si="50"/>
        <v>S</v>
      </c>
      <c r="B98" s="35">
        <f t="shared" ca="1" si="39"/>
        <v>2</v>
      </c>
      <c r="C98" s="35" t="str">
        <f t="shared" ca="1" si="44"/>
        <v>S</v>
      </c>
      <c r="D98" s="35">
        <f t="shared" ca="1" si="40"/>
        <v>0</v>
      </c>
      <c r="E98" s="35">
        <f t="shared" ca="1" si="45"/>
        <v>1</v>
      </c>
      <c r="F98" s="35">
        <f t="shared" ca="1" si="46"/>
        <v>5</v>
      </c>
      <c r="G98" s="35">
        <f t="shared" ca="1" si="47"/>
        <v>0</v>
      </c>
      <c r="H98" s="35">
        <f t="shared" ca="1" si="48"/>
        <v>0</v>
      </c>
      <c r="I98" s="35">
        <f t="shared" ca="1" si="38"/>
        <v>0</v>
      </c>
      <c r="J98" s="35">
        <f t="shared" ca="1" si="41"/>
        <v>0</v>
      </c>
      <c r="K98" s="35">
        <f t="shared" ca="1" si="42"/>
        <v>0</v>
      </c>
      <c r="L98" s="36" t="str">
        <f t="shared" ca="1" si="43"/>
        <v/>
      </c>
      <c r="M98" s="37" t="s">
        <v>48</v>
      </c>
      <c r="N98" s="38" t="s">
        <v>48</v>
      </c>
      <c r="O98" s="39" t="s">
        <v>225</v>
      </c>
      <c r="P98" s="40"/>
      <c r="Q98" s="41"/>
      <c r="R98" s="42" t="s">
        <v>226</v>
      </c>
      <c r="S98" s="43" t="s">
        <v>74</v>
      </c>
      <c r="T98" s="44">
        <v>6</v>
      </c>
      <c r="U98" s="45"/>
      <c r="V98" s="45"/>
      <c r="W98" s="46"/>
    </row>
    <row r="99" spans="1:23" s="47" customFormat="1" x14ac:dyDescent="0.2">
      <c r="A99" s="34" t="str">
        <f t="shared" si="50"/>
        <v>S</v>
      </c>
      <c r="B99" s="35">
        <f t="shared" ca="1" si="39"/>
        <v>2</v>
      </c>
      <c r="C99" s="35" t="str">
        <f t="shared" ca="1" si="44"/>
        <v>S</v>
      </c>
      <c r="D99" s="35">
        <f t="shared" ca="1" si="40"/>
        <v>0</v>
      </c>
      <c r="E99" s="35">
        <f t="shared" ca="1" si="45"/>
        <v>1</v>
      </c>
      <c r="F99" s="35">
        <f t="shared" ca="1" si="46"/>
        <v>5</v>
      </c>
      <c r="G99" s="35">
        <f t="shared" ca="1" si="47"/>
        <v>0</v>
      </c>
      <c r="H99" s="35">
        <f t="shared" ca="1" si="48"/>
        <v>0</v>
      </c>
      <c r="I99" s="35">
        <f t="shared" ca="1" si="38"/>
        <v>0</v>
      </c>
      <c r="J99" s="35">
        <f t="shared" ca="1" si="41"/>
        <v>0</v>
      </c>
      <c r="K99" s="35">
        <f t="shared" ca="1" si="42"/>
        <v>0</v>
      </c>
      <c r="L99" s="36" t="str">
        <f t="shared" ca="1" si="43"/>
        <v/>
      </c>
      <c r="M99" s="37" t="s">
        <v>48</v>
      </c>
      <c r="N99" s="38" t="s">
        <v>48</v>
      </c>
      <c r="O99" s="39" t="s">
        <v>227</v>
      </c>
      <c r="P99" s="40"/>
      <c r="Q99" s="41"/>
      <c r="R99" s="42" t="s">
        <v>228</v>
      </c>
      <c r="S99" s="43" t="s">
        <v>91</v>
      </c>
      <c r="T99" s="44">
        <v>6</v>
      </c>
      <c r="U99" s="45"/>
      <c r="V99" s="45"/>
      <c r="W99" s="46"/>
    </row>
    <row r="100" spans="1:23" s="47" customFormat="1" x14ac:dyDescent="0.2">
      <c r="A100" s="34" t="str">
        <f t="shared" si="50"/>
        <v>S</v>
      </c>
      <c r="B100" s="35">
        <f t="shared" ca="1" si="39"/>
        <v>2</v>
      </c>
      <c r="C100" s="35" t="str">
        <f t="shared" ca="1" si="44"/>
        <v>S</v>
      </c>
      <c r="D100" s="35">
        <f t="shared" ca="1" si="40"/>
        <v>0</v>
      </c>
      <c r="E100" s="35">
        <f t="shared" ca="1" si="45"/>
        <v>1</v>
      </c>
      <c r="F100" s="35">
        <f t="shared" ca="1" si="46"/>
        <v>5</v>
      </c>
      <c r="G100" s="35">
        <f t="shared" ca="1" si="47"/>
        <v>0</v>
      </c>
      <c r="H100" s="35">
        <f t="shared" ca="1" si="48"/>
        <v>0</v>
      </c>
      <c r="I100" s="35">
        <f t="shared" ca="1" si="38"/>
        <v>0</v>
      </c>
      <c r="J100" s="35">
        <f t="shared" ca="1" si="41"/>
        <v>0</v>
      </c>
      <c r="K100" s="35">
        <f t="shared" ca="1" si="42"/>
        <v>0</v>
      </c>
      <c r="L100" s="36" t="str">
        <f t="shared" ca="1" si="43"/>
        <v/>
      </c>
      <c r="M100" s="37" t="s">
        <v>48</v>
      </c>
      <c r="N100" s="38" t="s">
        <v>48</v>
      </c>
      <c r="O100" s="39" t="s">
        <v>229</v>
      </c>
      <c r="P100" s="40"/>
      <c r="Q100" s="41"/>
      <c r="R100" s="42" t="s">
        <v>230</v>
      </c>
      <c r="S100" s="43" t="s">
        <v>151</v>
      </c>
      <c r="T100" s="44">
        <v>4</v>
      </c>
      <c r="U100" s="45"/>
      <c r="V100" s="45"/>
      <c r="W100" s="46"/>
    </row>
    <row r="101" spans="1:23" s="47" customFormat="1" x14ac:dyDescent="0.2">
      <c r="A101" s="34" t="str">
        <f t="shared" si="50"/>
        <v>S</v>
      </c>
      <c r="B101" s="35">
        <f t="shared" ca="1" si="39"/>
        <v>2</v>
      </c>
      <c r="C101" s="35" t="str">
        <f t="shared" ca="1" si="44"/>
        <v>S</v>
      </c>
      <c r="D101" s="35">
        <f t="shared" ca="1" si="40"/>
        <v>0</v>
      </c>
      <c r="E101" s="35">
        <f t="shared" ca="1" si="45"/>
        <v>1</v>
      </c>
      <c r="F101" s="35">
        <f t="shared" ca="1" si="46"/>
        <v>5</v>
      </c>
      <c r="G101" s="35">
        <f t="shared" ca="1" si="47"/>
        <v>0</v>
      </c>
      <c r="H101" s="35">
        <f t="shared" ca="1" si="48"/>
        <v>0</v>
      </c>
      <c r="I101" s="35">
        <f t="shared" ca="1" si="38"/>
        <v>0</v>
      </c>
      <c r="J101" s="35">
        <f t="shared" ca="1" si="41"/>
        <v>0</v>
      </c>
      <c r="K101" s="35">
        <f t="shared" ca="1" si="42"/>
        <v>0</v>
      </c>
      <c r="L101" s="36" t="str">
        <f t="shared" ca="1" si="43"/>
        <v/>
      </c>
      <c r="M101" s="37" t="s">
        <v>48</v>
      </c>
      <c r="N101" s="38" t="s">
        <v>48</v>
      </c>
      <c r="O101" s="39" t="s">
        <v>231</v>
      </c>
      <c r="P101" s="40"/>
      <c r="Q101" s="41"/>
      <c r="R101" s="42" t="s">
        <v>232</v>
      </c>
      <c r="S101" s="43" t="s">
        <v>151</v>
      </c>
      <c r="T101" s="44">
        <v>4</v>
      </c>
      <c r="U101" s="45"/>
      <c r="V101" s="45"/>
      <c r="W101" s="46"/>
    </row>
    <row r="102" spans="1:23" s="10" customFormat="1" ht="33.75" x14ac:dyDescent="0.2">
      <c r="A102" s="34" t="str">
        <f t="shared" si="50"/>
        <v>S</v>
      </c>
      <c r="B102" s="35">
        <f t="shared" ca="1" si="39"/>
        <v>2</v>
      </c>
      <c r="C102" s="35" t="str">
        <f t="shared" ca="1" si="44"/>
        <v>S</v>
      </c>
      <c r="D102" s="35">
        <f t="shared" ca="1" si="40"/>
        <v>0</v>
      </c>
      <c r="E102" s="35">
        <f t="shared" ca="1" si="45"/>
        <v>1</v>
      </c>
      <c r="F102" s="35">
        <f t="shared" ca="1" si="46"/>
        <v>5</v>
      </c>
      <c r="G102" s="35">
        <f t="shared" ca="1" si="47"/>
        <v>0</v>
      </c>
      <c r="H102" s="35">
        <f t="shared" ca="1" si="48"/>
        <v>0</v>
      </c>
      <c r="I102" s="35">
        <f t="shared" ca="1" si="38"/>
        <v>0</v>
      </c>
      <c r="J102" s="35">
        <f t="shared" ca="1" si="41"/>
        <v>0</v>
      </c>
      <c r="K102" s="35">
        <f t="shared" ca="1" si="42"/>
        <v>0</v>
      </c>
      <c r="L102" s="36" t="str">
        <f t="shared" ca="1" si="43"/>
        <v/>
      </c>
      <c r="M102" s="37" t="s">
        <v>48</v>
      </c>
      <c r="N102" s="38" t="s">
        <v>48</v>
      </c>
      <c r="O102" s="70" t="s">
        <v>233</v>
      </c>
      <c r="P102" s="40"/>
      <c r="Q102" s="41"/>
      <c r="R102" s="42" t="s">
        <v>234</v>
      </c>
      <c r="S102" s="43" t="s">
        <v>71</v>
      </c>
      <c r="T102" s="44">
        <v>18</v>
      </c>
      <c r="U102" s="45"/>
      <c r="V102" s="45"/>
      <c r="W102" s="72"/>
    </row>
    <row r="103" spans="1:23" s="10" customFormat="1" ht="33.75" x14ac:dyDescent="0.2">
      <c r="A103" s="34" t="str">
        <f t="shared" si="50"/>
        <v>S</v>
      </c>
      <c r="B103" s="35">
        <f t="shared" ca="1" si="39"/>
        <v>2</v>
      </c>
      <c r="C103" s="35" t="str">
        <f t="shared" ca="1" si="44"/>
        <v>S</v>
      </c>
      <c r="D103" s="35">
        <f t="shared" ca="1" si="40"/>
        <v>0</v>
      </c>
      <c r="E103" s="35">
        <f t="shared" ca="1" si="45"/>
        <v>1</v>
      </c>
      <c r="F103" s="35">
        <f t="shared" ca="1" si="46"/>
        <v>5</v>
      </c>
      <c r="G103" s="35">
        <f t="shared" ca="1" si="47"/>
        <v>0</v>
      </c>
      <c r="H103" s="35">
        <f t="shared" ca="1" si="48"/>
        <v>0</v>
      </c>
      <c r="I103" s="35">
        <f t="shared" ca="1" si="38"/>
        <v>0</v>
      </c>
      <c r="J103" s="35">
        <f t="shared" ca="1" si="41"/>
        <v>0</v>
      </c>
      <c r="K103" s="35">
        <f t="shared" ca="1" si="42"/>
        <v>0</v>
      </c>
      <c r="L103" s="36" t="str">
        <f t="shared" ca="1" si="43"/>
        <v/>
      </c>
      <c r="M103" s="37" t="s">
        <v>48</v>
      </c>
      <c r="N103" s="38" t="s">
        <v>48</v>
      </c>
      <c r="O103" s="70" t="s">
        <v>235</v>
      </c>
      <c r="P103" s="40"/>
      <c r="Q103" s="41"/>
      <c r="R103" s="42" t="s">
        <v>236</v>
      </c>
      <c r="S103" s="43" t="s">
        <v>74</v>
      </c>
      <c r="T103" s="44">
        <v>8</v>
      </c>
      <c r="U103" s="45"/>
      <c r="V103" s="45"/>
      <c r="W103" s="72"/>
    </row>
    <row r="104" spans="1:23" s="10" customFormat="1" x14ac:dyDescent="0.2">
      <c r="A104" s="34" t="str">
        <f t="shared" si="50"/>
        <v>S</v>
      </c>
      <c r="B104" s="35">
        <f t="shared" ca="1" si="39"/>
        <v>2</v>
      </c>
      <c r="C104" s="35" t="str">
        <f t="shared" ca="1" si="44"/>
        <v>S</v>
      </c>
      <c r="D104" s="35">
        <f t="shared" ca="1" si="40"/>
        <v>0</v>
      </c>
      <c r="E104" s="35">
        <f t="shared" ca="1" si="45"/>
        <v>1</v>
      </c>
      <c r="F104" s="35">
        <f t="shared" ca="1" si="46"/>
        <v>5</v>
      </c>
      <c r="G104" s="35">
        <f t="shared" ca="1" si="47"/>
        <v>0</v>
      </c>
      <c r="H104" s="35">
        <f t="shared" ca="1" si="48"/>
        <v>0</v>
      </c>
      <c r="I104" s="35">
        <f t="shared" ca="1" si="38"/>
        <v>0</v>
      </c>
      <c r="J104" s="35">
        <f t="shared" ca="1" si="41"/>
        <v>0</v>
      </c>
      <c r="K104" s="35">
        <f t="shared" ca="1" si="42"/>
        <v>0</v>
      </c>
      <c r="L104" s="36" t="str">
        <f t="shared" ca="1" si="43"/>
        <v/>
      </c>
      <c r="M104" s="37" t="s">
        <v>48</v>
      </c>
      <c r="N104" s="38" t="s">
        <v>48</v>
      </c>
      <c r="O104" s="70" t="s">
        <v>237</v>
      </c>
      <c r="P104" s="40"/>
      <c r="Q104" s="41"/>
      <c r="R104" s="42" t="s">
        <v>238</v>
      </c>
      <c r="S104" s="43" t="s">
        <v>71</v>
      </c>
      <c r="T104" s="44">
        <v>4</v>
      </c>
      <c r="U104" s="45"/>
      <c r="V104" s="45"/>
      <c r="W104" s="72"/>
    </row>
    <row r="105" spans="1:23" s="10" customFormat="1" x14ac:dyDescent="0.2">
      <c r="A105" s="34" t="str">
        <f t="shared" si="50"/>
        <v>S</v>
      </c>
      <c r="B105" s="35">
        <f t="shared" ca="1" si="39"/>
        <v>2</v>
      </c>
      <c r="C105" s="35" t="str">
        <f t="shared" ca="1" si="44"/>
        <v>S</v>
      </c>
      <c r="D105" s="35">
        <f t="shared" ca="1" si="40"/>
        <v>0</v>
      </c>
      <c r="E105" s="35">
        <f t="shared" ca="1" si="45"/>
        <v>1</v>
      </c>
      <c r="F105" s="35">
        <f t="shared" ca="1" si="46"/>
        <v>5</v>
      </c>
      <c r="G105" s="35">
        <f t="shared" ca="1" si="47"/>
        <v>0</v>
      </c>
      <c r="H105" s="35">
        <f t="shared" ca="1" si="48"/>
        <v>0</v>
      </c>
      <c r="I105" s="35">
        <f t="shared" ca="1" si="38"/>
        <v>0</v>
      </c>
      <c r="J105" s="35">
        <f t="shared" ca="1" si="41"/>
        <v>0</v>
      </c>
      <c r="K105" s="35">
        <f t="shared" ca="1" si="42"/>
        <v>0</v>
      </c>
      <c r="L105" s="36" t="str">
        <f t="shared" ca="1" si="43"/>
        <v/>
      </c>
      <c r="M105" s="37" t="s">
        <v>48</v>
      </c>
      <c r="N105" s="38" t="s">
        <v>48</v>
      </c>
      <c r="O105" s="70" t="s">
        <v>239</v>
      </c>
      <c r="P105" s="40"/>
      <c r="Q105" s="41"/>
      <c r="R105" s="42" t="s">
        <v>240</v>
      </c>
      <c r="S105" s="43" t="s">
        <v>91</v>
      </c>
      <c r="T105" s="44">
        <v>3</v>
      </c>
      <c r="U105" s="45"/>
      <c r="V105" s="45"/>
      <c r="W105" s="72"/>
    </row>
    <row r="106" spans="1:23" s="10" customFormat="1" x14ac:dyDescent="0.2">
      <c r="A106" s="34" t="str">
        <f t="shared" si="50"/>
        <v>S</v>
      </c>
      <c r="B106" s="35">
        <f t="shared" ca="1" si="39"/>
        <v>2</v>
      </c>
      <c r="C106" s="35" t="str">
        <f t="shared" ca="1" si="44"/>
        <v>S</v>
      </c>
      <c r="D106" s="35">
        <f t="shared" ca="1" si="40"/>
        <v>0</v>
      </c>
      <c r="E106" s="35">
        <f t="shared" ca="1" si="45"/>
        <v>1</v>
      </c>
      <c r="F106" s="35">
        <f t="shared" ca="1" si="46"/>
        <v>5</v>
      </c>
      <c r="G106" s="35">
        <f t="shared" ca="1" si="47"/>
        <v>0</v>
      </c>
      <c r="H106" s="35">
        <f t="shared" ca="1" si="48"/>
        <v>0</v>
      </c>
      <c r="I106" s="35">
        <f t="shared" ca="1" si="38"/>
        <v>0</v>
      </c>
      <c r="J106" s="35">
        <f t="shared" ca="1" si="41"/>
        <v>0</v>
      </c>
      <c r="K106" s="35">
        <f t="shared" ca="1" si="42"/>
        <v>0</v>
      </c>
      <c r="L106" s="36" t="str">
        <f t="shared" ca="1" si="43"/>
        <v/>
      </c>
      <c r="M106" s="37" t="s">
        <v>48</v>
      </c>
      <c r="N106" s="38" t="s">
        <v>48</v>
      </c>
      <c r="O106" s="70" t="s">
        <v>241</v>
      </c>
      <c r="P106" s="40"/>
      <c r="Q106" s="41"/>
      <c r="R106" s="42" t="s">
        <v>242</v>
      </c>
      <c r="S106" s="43" t="s">
        <v>91</v>
      </c>
      <c r="T106" s="44">
        <v>1</v>
      </c>
      <c r="U106" s="45"/>
      <c r="V106" s="45"/>
      <c r="W106" s="72"/>
    </row>
    <row r="107" spans="1:23" s="10" customFormat="1" x14ac:dyDescent="0.2">
      <c r="A107" s="34" t="str">
        <f t="shared" si="50"/>
        <v>S</v>
      </c>
      <c r="B107" s="35">
        <f t="shared" ca="1" si="39"/>
        <v>2</v>
      </c>
      <c r="C107" s="35" t="str">
        <f t="shared" ca="1" si="44"/>
        <v>S</v>
      </c>
      <c r="D107" s="35">
        <f t="shared" ca="1" si="40"/>
        <v>0</v>
      </c>
      <c r="E107" s="35">
        <f t="shared" ca="1" si="45"/>
        <v>1</v>
      </c>
      <c r="F107" s="35">
        <f t="shared" ca="1" si="46"/>
        <v>5</v>
      </c>
      <c r="G107" s="35">
        <f t="shared" ca="1" si="47"/>
        <v>0</v>
      </c>
      <c r="H107" s="35">
        <f t="shared" ca="1" si="48"/>
        <v>0</v>
      </c>
      <c r="I107" s="35">
        <f t="shared" ca="1" si="38"/>
        <v>0</v>
      </c>
      <c r="J107" s="35">
        <f t="shared" ca="1" si="41"/>
        <v>0</v>
      </c>
      <c r="K107" s="35">
        <f t="shared" ca="1" si="42"/>
        <v>0</v>
      </c>
      <c r="L107" s="36" t="str">
        <f t="shared" ca="1" si="43"/>
        <v/>
      </c>
      <c r="M107" s="37" t="s">
        <v>48</v>
      </c>
      <c r="N107" s="38" t="s">
        <v>48</v>
      </c>
      <c r="O107" s="70" t="s">
        <v>243</v>
      </c>
      <c r="P107" s="40"/>
      <c r="Q107" s="41"/>
      <c r="R107" s="42" t="s">
        <v>244</v>
      </c>
      <c r="S107" s="43" t="s">
        <v>151</v>
      </c>
      <c r="T107" s="44">
        <v>2</v>
      </c>
      <c r="U107" s="45"/>
      <c r="V107" s="45"/>
      <c r="W107" s="72"/>
    </row>
    <row r="108" spans="1:23" s="10" customFormat="1" x14ac:dyDescent="0.2">
      <c r="A108" s="34" t="str">
        <f t="shared" si="50"/>
        <v>S</v>
      </c>
      <c r="B108" s="35">
        <f t="shared" ca="1" si="39"/>
        <v>2</v>
      </c>
      <c r="C108" s="35" t="str">
        <f t="shared" ca="1" si="44"/>
        <v>S</v>
      </c>
      <c r="D108" s="35">
        <f t="shared" ca="1" si="40"/>
        <v>0</v>
      </c>
      <c r="E108" s="35">
        <f t="shared" ca="1" si="45"/>
        <v>1</v>
      </c>
      <c r="F108" s="35">
        <f t="shared" ca="1" si="46"/>
        <v>5</v>
      </c>
      <c r="G108" s="35">
        <f t="shared" ca="1" si="47"/>
        <v>0</v>
      </c>
      <c r="H108" s="35">
        <f t="shared" ca="1" si="48"/>
        <v>0</v>
      </c>
      <c r="I108" s="35">
        <f t="shared" ca="1" si="38"/>
        <v>0</v>
      </c>
      <c r="J108" s="35">
        <f t="shared" ca="1" si="41"/>
        <v>0</v>
      </c>
      <c r="K108" s="35">
        <f t="shared" ca="1" si="42"/>
        <v>0</v>
      </c>
      <c r="L108" s="36" t="str">
        <f t="shared" ca="1" si="43"/>
        <v/>
      </c>
      <c r="M108" s="37" t="s">
        <v>48</v>
      </c>
      <c r="N108" s="38" t="s">
        <v>48</v>
      </c>
      <c r="O108" s="70" t="s">
        <v>245</v>
      </c>
      <c r="P108" s="40"/>
      <c r="Q108" s="41"/>
      <c r="R108" s="42" t="s">
        <v>246</v>
      </c>
      <c r="S108" s="43" t="s">
        <v>151</v>
      </c>
      <c r="T108" s="44">
        <v>2</v>
      </c>
      <c r="U108" s="45"/>
      <c r="V108" s="45"/>
      <c r="W108" s="72"/>
    </row>
    <row r="109" spans="1:23" s="10" customFormat="1" x14ac:dyDescent="0.2">
      <c r="A109" s="34" t="str">
        <f t="shared" si="50"/>
        <v>S</v>
      </c>
      <c r="B109" s="35">
        <f t="shared" ca="1" si="39"/>
        <v>2</v>
      </c>
      <c r="C109" s="35" t="str">
        <f t="shared" ca="1" si="44"/>
        <v>S</v>
      </c>
      <c r="D109" s="35">
        <f t="shared" ca="1" si="40"/>
        <v>0</v>
      </c>
      <c r="E109" s="35">
        <f t="shared" ca="1" si="45"/>
        <v>1</v>
      </c>
      <c r="F109" s="35">
        <f t="shared" ca="1" si="46"/>
        <v>5</v>
      </c>
      <c r="G109" s="35">
        <f t="shared" ca="1" si="47"/>
        <v>0</v>
      </c>
      <c r="H109" s="35">
        <f t="shared" ca="1" si="48"/>
        <v>0</v>
      </c>
      <c r="I109" s="35">
        <f t="shared" ca="1" si="38"/>
        <v>0</v>
      </c>
      <c r="J109" s="35">
        <f t="shared" ca="1" si="41"/>
        <v>0</v>
      </c>
      <c r="K109" s="35">
        <f t="shared" ca="1" si="42"/>
        <v>0</v>
      </c>
      <c r="L109" s="36" t="str">
        <f t="shared" ca="1" si="43"/>
        <v/>
      </c>
      <c r="M109" s="37" t="s">
        <v>48</v>
      </c>
      <c r="N109" s="38" t="s">
        <v>48</v>
      </c>
      <c r="O109" s="70" t="s">
        <v>247</v>
      </c>
      <c r="P109" s="40"/>
      <c r="Q109" s="41"/>
      <c r="R109" s="42" t="s">
        <v>248</v>
      </c>
      <c r="S109" s="43" t="s">
        <v>91</v>
      </c>
      <c r="T109" s="44">
        <v>2</v>
      </c>
      <c r="U109" s="45"/>
      <c r="V109" s="45"/>
      <c r="W109" s="72"/>
    </row>
    <row r="110" spans="1:23" s="10" customFormat="1" x14ac:dyDescent="0.2">
      <c r="A110" s="34" t="str">
        <f t="shared" si="50"/>
        <v>S</v>
      </c>
      <c r="B110" s="35">
        <f t="shared" ca="1" si="39"/>
        <v>2</v>
      </c>
      <c r="C110" s="35" t="str">
        <f t="shared" ca="1" si="44"/>
        <v>S</v>
      </c>
      <c r="D110" s="35">
        <f t="shared" ca="1" si="40"/>
        <v>0</v>
      </c>
      <c r="E110" s="35">
        <f t="shared" ca="1" si="45"/>
        <v>1</v>
      </c>
      <c r="F110" s="35">
        <f t="shared" ca="1" si="46"/>
        <v>5</v>
      </c>
      <c r="G110" s="35">
        <f t="shared" ca="1" si="47"/>
        <v>0</v>
      </c>
      <c r="H110" s="35">
        <f t="shared" ca="1" si="48"/>
        <v>0</v>
      </c>
      <c r="I110" s="35">
        <f t="shared" ca="1" si="38"/>
        <v>0</v>
      </c>
      <c r="J110" s="35">
        <f t="shared" ca="1" si="41"/>
        <v>0</v>
      </c>
      <c r="K110" s="35">
        <f t="shared" ca="1" si="42"/>
        <v>0</v>
      </c>
      <c r="L110" s="36" t="str">
        <f t="shared" ca="1" si="43"/>
        <v/>
      </c>
      <c r="M110" s="37" t="s">
        <v>48</v>
      </c>
      <c r="N110" s="38" t="s">
        <v>48</v>
      </c>
      <c r="O110" s="70" t="s">
        <v>249</v>
      </c>
      <c r="P110" s="40"/>
      <c r="Q110" s="41"/>
      <c r="R110" s="42" t="s">
        <v>250</v>
      </c>
      <c r="S110" s="43" t="s">
        <v>151</v>
      </c>
      <c r="T110" s="44">
        <v>2</v>
      </c>
      <c r="U110" s="45"/>
      <c r="V110" s="45"/>
      <c r="W110" s="72"/>
    </row>
    <row r="111" spans="1:23" s="10" customFormat="1" x14ac:dyDescent="0.2">
      <c r="A111" s="34" t="str">
        <f t="shared" si="50"/>
        <v>S</v>
      </c>
      <c r="B111" s="35">
        <f t="shared" ca="1" si="39"/>
        <v>2</v>
      </c>
      <c r="C111" s="35" t="str">
        <f t="shared" ca="1" si="44"/>
        <v>S</v>
      </c>
      <c r="D111" s="35">
        <f t="shared" ca="1" si="40"/>
        <v>0</v>
      </c>
      <c r="E111" s="35">
        <f t="shared" ca="1" si="45"/>
        <v>1</v>
      </c>
      <c r="F111" s="35">
        <f t="shared" ca="1" si="46"/>
        <v>5</v>
      </c>
      <c r="G111" s="35">
        <f t="shared" ca="1" si="47"/>
        <v>0</v>
      </c>
      <c r="H111" s="35">
        <f t="shared" ca="1" si="48"/>
        <v>0</v>
      </c>
      <c r="I111" s="35">
        <f t="shared" ca="1" si="38"/>
        <v>0</v>
      </c>
      <c r="J111" s="35">
        <f t="shared" ca="1" si="41"/>
        <v>0</v>
      </c>
      <c r="K111" s="35">
        <f t="shared" ca="1" si="42"/>
        <v>0</v>
      </c>
      <c r="L111" s="36" t="str">
        <f t="shared" ca="1" si="43"/>
        <v/>
      </c>
      <c r="M111" s="37" t="s">
        <v>48</v>
      </c>
      <c r="N111" s="38" t="s">
        <v>48</v>
      </c>
      <c r="O111" s="70" t="s">
        <v>251</v>
      </c>
      <c r="P111" s="40"/>
      <c r="Q111" s="41"/>
      <c r="R111" s="42" t="s">
        <v>252</v>
      </c>
      <c r="S111" s="43" t="s">
        <v>151</v>
      </c>
      <c r="T111" s="44">
        <v>1</v>
      </c>
      <c r="U111" s="45"/>
      <c r="V111" s="45"/>
      <c r="W111" s="72"/>
    </row>
    <row r="112" spans="1:23" s="10" customFormat="1" x14ac:dyDescent="0.2">
      <c r="A112" s="34" t="str">
        <f t="shared" si="50"/>
        <v>S</v>
      </c>
      <c r="B112" s="35">
        <f t="shared" ca="1" si="39"/>
        <v>2</v>
      </c>
      <c r="C112" s="35" t="str">
        <f t="shared" ca="1" si="44"/>
        <v>S</v>
      </c>
      <c r="D112" s="35">
        <f t="shared" ca="1" si="40"/>
        <v>0</v>
      </c>
      <c r="E112" s="35">
        <f t="shared" ca="1" si="45"/>
        <v>1</v>
      </c>
      <c r="F112" s="35">
        <f t="shared" ca="1" si="46"/>
        <v>5</v>
      </c>
      <c r="G112" s="35">
        <f t="shared" ca="1" si="47"/>
        <v>0</v>
      </c>
      <c r="H112" s="35">
        <f t="shared" ca="1" si="48"/>
        <v>0</v>
      </c>
      <c r="I112" s="35">
        <f t="shared" ca="1" si="38"/>
        <v>0</v>
      </c>
      <c r="J112" s="35">
        <f t="shared" ca="1" si="41"/>
        <v>0</v>
      </c>
      <c r="K112" s="35">
        <f t="shared" ca="1" si="42"/>
        <v>0</v>
      </c>
      <c r="L112" s="36" t="str">
        <f t="shared" ca="1" si="43"/>
        <v/>
      </c>
      <c r="M112" s="37" t="s">
        <v>48</v>
      </c>
      <c r="N112" s="38" t="s">
        <v>48</v>
      </c>
      <c r="O112" s="70" t="s">
        <v>253</v>
      </c>
      <c r="P112" s="40"/>
      <c r="Q112" s="41"/>
      <c r="R112" s="42" t="s">
        <v>254</v>
      </c>
      <c r="S112" s="43" t="s">
        <v>91</v>
      </c>
      <c r="T112" s="44">
        <v>1</v>
      </c>
      <c r="U112" s="45"/>
      <c r="V112" s="45"/>
      <c r="W112" s="72"/>
    </row>
    <row r="113" spans="1:23" s="10" customFormat="1" x14ac:dyDescent="0.2">
      <c r="A113" s="34" t="str">
        <f t="shared" si="50"/>
        <v>S</v>
      </c>
      <c r="B113" s="35">
        <f t="shared" ca="1" si="39"/>
        <v>2</v>
      </c>
      <c r="C113" s="35" t="str">
        <f t="shared" ca="1" si="44"/>
        <v>S</v>
      </c>
      <c r="D113" s="35">
        <f t="shared" ca="1" si="40"/>
        <v>0</v>
      </c>
      <c r="E113" s="35">
        <f t="shared" ca="1" si="45"/>
        <v>1</v>
      </c>
      <c r="F113" s="35">
        <f t="shared" ca="1" si="46"/>
        <v>5</v>
      </c>
      <c r="G113" s="35">
        <f t="shared" ca="1" si="47"/>
        <v>0</v>
      </c>
      <c r="H113" s="35">
        <f t="shared" ca="1" si="48"/>
        <v>0</v>
      </c>
      <c r="I113" s="35">
        <f t="shared" ca="1" si="38"/>
        <v>0</v>
      </c>
      <c r="J113" s="35">
        <f t="shared" ca="1" si="41"/>
        <v>0</v>
      </c>
      <c r="K113" s="35">
        <f t="shared" ca="1" si="42"/>
        <v>0</v>
      </c>
      <c r="L113" s="36" t="str">
        <f t="shared" ca="1" si="43"/>
        <v/>
      </c>
      <c r="M113" s="37" t="s">
        <v>48</v>
      </c>
      <c r="N113" s="38" t="s">
        <v>48</v>
      </c>
      <c r="O113" s="70" t="s">
        <v>255</v>
      </c>
      <c r="P113" s="40"/>
      <c r="Q113" s="41"/>
      <c r="R113" s="42" t="s">
        <v>256</v>
      </c>
      <c r="S113" s="43" t="s">
        <v>151</v>
      </c>
      <c r="T113" s="44">
        <v>2</v>
      </c>
      <c r="U113" s="45"/>
      <c r="V113" s="45"/>
      <c r="W113" s="72"/>
    </row>
    <row r="114" spans="1:23" s="10" customFormat="1" x14ac:dyDescent="0.2">
      <c r="A114" s="34" t="str">
        <f t="shared" si="50"/>
        <v>S</v>
      </c>
      <c r="B114" s="35">
        <f t="shared" ca="1" si="39"/>
        <v>2</v>
      </c>
      <c r="C114" s="35" t="str">
        <f t="shared" ca="1" si="44"/>
        <v>S</v>
      </c>
      <c r="D114" s="35">
        <f t="shared" ca="1" si="40"/>
        <v>0</v>
      </c>
      <c r="E114" s="35">
        <f t="shared" ca="1" si="45"/>
        <v>1</v>
      </c>
      <c r="F114" s="35">
        <f t="shared" ca="1" si="46"/>
        <v>5</v>
      </c>
      <c r="G114" s="35">
        <f t="shared" ca="1" si="47"/>
        <v>0</v>
      </c>
      <c r="H114" s="35">
        <f t="shared" ca="1" si="48"/>
        <v>0</v>
      </c>
      <c r="I114" s="35">
        <f t="shared" ca="1" si="38"/>
        <v>0</v>
      </c>
      <c r="J114" s="35">
        <f t="shared" ca="1" si="41"/>
        <v>0</v>
      </c>
      <c r="K114" s="35">
        <f t="shared" ca="1" si="42"/>
        <v>0</v>
      </c>
      <c r="L114" s="36" t="str">
        <f t="shared" ca="1" si="43"/>
        <v/>
      </c>
      <c r="M114" s="37" t="s">
        <v>48</v>
      </c>
      <c r="N114" s="38" t="s">
        <v>48</v>
      </c>
      <c r="O114" s="70" t="s">
        <v>257</v>
      </c>
      <c r="P114" s="40"/>
      <c r="Q114" s="41"/>
      <c r="R114" s="42" t="s">
        <v>258</v>
      </c>
      <c r="S114" s="43" t="s">
        <v>151</v>
      </c>
      <c r="T114" s="44">
        <v>2</v>
      </c>
      <c r="U114" s="45"/>
      <c r="V114" s="45"/>
      <c r="W114" s="72"/>
    </row>
    <row r="115" spans="1:23" s="10" customFormat="1" x14ac:dyDescent="0.2">
      <c r="A115" s="34" t="str">
        <f t="shared" si="50"/>
        <v>S</v>
      </c>
      <c r="B115" s="35">
        <f t="shared" ca="1" si="39"/>
        <v>2</v>
      </c>
      <c r="C115" s="35" t="str">
        <f t="shared" ca="1" si="44"/>
        <v>S</v>
      </c>
      <c r="D115" s="35">
        <f t="shared" ca="1" si="40"/>
        <v>0</v>
      </c>
      <c r="E115" s="35">
        <f t="shared" ca="1" si="45"/>
        <v>1</v>
      </c>
      <c r="F115" s="35">
        <f t="shared" ca="1" si="46"/>
        <v>5</v>
      </c>
      <c r="G115" s="35">
        <f t="shared" ca="1" si="47"/>
        <v>0</v>
      </c>
      <c r="H115" s="35">
        <f t="shared" ca="1" si="48"/>
        <v>0</v>
      </c>
      <c r="I115" s="35">
        <f t="shared" ca="1" si="38"/>
        <v>0</v>
      </c>
      <c r="J115" s="35">
        <f t="shared" ca="1" si="41"/>
        <v>0</v>
      </c>
      <c r="K115" s="35">
        <f t="shared" ca="1" si="42"/>
        <v>0</v>
      </c>
      <c r="L115" s="36" t="str">
        <f t="shared" ca="1" si="43"/>
        <v/>
      </c>
      <c r="M115" s="37" t="s">
        <v>48</v>
      </c>
      <c r="N115" s="38" t="s">
        <v>48</v>
      </c>
      <c r="O115" s="70" t="s">
        <v>259</v>
      </c>
      <c r="P115" s="40"/>
      <c r="Q115" s="41"/>
      <c r="R115" s="42" t="s">
        <v>260</v>
      </c>
      <c r="S115" s="43" t="s">
        <v>91</v>
      </c>
      <c r="T115" s="44">
        <v>8</v>
      </c>
      <c r="U115" s="45"/>
      <c r="V115" s="45"/>
      <c r="W115" s="72"/>
    </row>
    <row r="116" spans="1:23" s="10" customFormat="1" x14ac:dyDescent="0.2">
      <c r="A116" s="34" t="str">
        <f t="shared" si="50"/>
        <v>S</v>
      </c>
      <c r="B116" s="35">
        <f t="shared" ca="1" si="39"/>
        <v>2</v>
      </c>
      <c r="C116" s="35" t="str">
        <f t="shared" ca="1" si="44"/>
        <v>S</v>
      </c>
      <c r="D116" s="35">
        <f t="shared" ca="1" si="40"/>
        <v>0</v>
      </c>
      <c r="E116" s="35">
        <f t="shared" ca="1" si="45"/>
        <v>1</v>
      </c>
      <c r="F116" s="35">
        <f t="shared" ca="1" si="46"/>
        <v>5</v>
      </c>
      <c r="G116" s="35">
        <f t="shared" ca="1" si="47"/>
        <v>0</v>
      </c>
      <c r="H116" s="35">
        <f t="shared" ca="1" si="48"/>
        <v>0</v>
      </c>
      <c r="I116" s="35">
        <f t="shared" ca="1" si="38"/>
        <v>0</v>
      </c>
      <c r="J116" s="35">
        <f t="shared" ca="1" si="41"/>
        <v>0</v>
      </c>
      <c r="K116" s="35">
        <f t="shared" ca="1" si="42"/>
        <v>0</v>
      </c>
      <c r="L116" s="36" t="str">
        <f t="shared" ca="1" si="43"/>
        <v/>
      </c>
      <c r="M116" s="37" t="s">
        <v>48</v>
      </c>
      <c r="N116" s="38" t="s">
        <v>48</v>
      </c>
      <c r="O116" s="70" t="s">
        <v>261</v>
      </c>
      <c r="P116" s="40"/>
      <c r="Q116" s="41"/>
      <c r="R116" s="42" t="s">
        <v>262</v>
      </c>
      <c r="S116" s="43" t="s">
        <v>91</v>
      </c>
      <c r="T116" s="44">
        <v>16</v>
      </c>
      <c r="U116" s="45"/>
      <c r="V116" s="45"/>
      <c r="W116" s="72"/>
    </row>
    <row r="117" spans="1:23" s="10" customFormat="1" x14ac:dyDescent="0.2">
      <c r="A117" s="34" t="str">
        <f t="shared" si="50"/>
        <v>S</v>
      </c>
      <c r="B117" s="35">
        <f t="shared" ca="1" si="39"/>
        <v>2</v>
      </c>
      <c r="C117" s="35" t="str">
        <f t="shared" ca="1" si="44"/>
        <v>S</v>
      </c>
      <c r="D117" s="35">
        <f t="shared" ca="1" si="40"/>
        <v>0</v>
      </c>
      <c r="E117" s="35">
        <f t="shared" ca="1" si="45"/>
        <v>1</v>
      </c>
      <c r="F117" s="35">
        <f t="shared" ca="1" si="46"/>
        <v>5</v>
      </c>
      <c r="G117" s="35">
        <f t="shared" ca="1" si="47"/>
        <v>0</v>
      </c>
      <c r="H117" s="35">
        <f t="shared" ca="1" si="48"/>
        <v>0</v>
      </c>
      <c r="I117" s="35">
        <f t="shared" ca="1" si="38"/>
        <v>0</v>
      </c>
      <c r="J117" s="35">
        <f t="shared" ca="1" si="41"/>
        <v>0</v>
      </c>
      <c r="K117" s="35">
        <f t="shared" ca="1" si="42"/>
        <v>0</v>
      </c>
      <c r="L117" s="36" t="str">
        <f t="shared" ca="1" si="43"/>
        <v/>
      </c>
      <c r="M117" s="37" t="s">
        <v>48</v>
      </c>
      <c r="N117" s="38" t="s">
        <v>48</v>
      </c>
      <c r="O117" s="70" t="s">
        <v>263</v>
      </c>
      <c r="P117" s="40"/>
      <c r="Q117" s="41"/>
      <c r="R117" s="42" t="s">
        <v>264</v>
      </c>
      <c r="S117" s="43" t="s">
        <v>91</v>
      </c>
      <c r="T117" s="44">
        <v>16</v>
      </c>
      <c r="U117" s="45"/>
      <c r="V117" s="45"/>
      <c r="W117" s="72"/>
    </row>
    <row r="118" spans="1:23" s="10" customFormat="1" x14ac:dyDescent="0.2">
      <c r="A118" s="34" t="str">
        <f t="shared" si="50"/>
        <v>S</v>
      </c>
      <c r="B118" s="35">
        <f t="shared" ca="1" si="39"/>
        <v>2</v>
      </c>
      <c r="C118" s="35" t="str">
        <f t="shared" ca="1" si="44"/>
        <v>S</v>
      </c>
      <c r="D118" s="35">
        <f t="shared" ca="1" si="40"/>
        <v>0</v>
      </c>
      <c r="E118" s="35">
        <f t="shared" ca="1" si="45"/>
        <v>1</v>
      </c>
      <c r="F118" s="35">
        <f t="shared" ca="1" si="46"/>
        <v>5</v>
      </c>
      <c r="G118" s="35">
        <f t="shared" ca="1" si="47"/>
        <v>0</v>
      </c>
      <c r="H118" s="35">
        <f t="shared" ca="1" si="48"/>
        <v>0</v>
      </c>
      <c r="I118" s="35">
        <f t="shared" ca="1" si="38"/>
        <v>0</v>
      </c>
      <c r="J118" s="35">
        <f t="shared" ca="1" si="41"/>
        <v>0</v>
      </c>
      <c r="K118" s="35">
        <f t="shared" ca="1" si="42"/>
        <v>0</v>
      </c>
      <c r="L118" s="36" t="str">
        <f t="shared" ca="1" si="43"/>
        <v/>
      </c>
      <c r="M118" s="37" t="s">
        <v>48</v>
      </c>
      <c r="N118" s="38" t="s">
        <v>48</v>
      </c>
      <c r="O118" s="70" t="s">
        <v>265</v>
      </c>
      <c r="P118" s="40"/>
      <c r="Q118" s="41"/>
      <c r="R118" s="42" t="s">
        <v>266</v>
      </c>
      <c r="S118" s="43" t="s">
        <v>91</v>
      </c>
      <c r="T118" s="44">
        <v>2</v>
      </c>
      <c r="U118" s="45"/>
      <c r="V118" s="45"/>
      <c r="W118" s="72"/>
    </row>
    <row r="119" spans="1:23" s="10" customFormat="1" ht="20.100000000000001" customHeight="1" x14ac:dyDescent="0.2">
      <c r="A119" s="34">
        <f t="shared" ref="A119:A121" si="51">CHOOSE(1+LOG(1+2*(ORÇAMENTO.Nivel="Nível 1")+4*(ORÇAMENTO.Nivel="Nível 2")+8*(ORÇAMENTO.Nivel="Nível 3")+16*(ORÇAMENTO.Nivel="Nível 4")+32*(ORÇAMENTO.Nivel="Serviço"),2),0,1,2,3,4,"S")</f>
        <v>2</v>
      </c>
      <c r="B119" s="35">
        <f t="shared" ca="1" si="39"/>
        <v>2</v>
      </c>
      <c r="C119" s="35">
        <f t="shared" ca="1" si="44"/>
        <v>2</v>
      </c>
      <c r="D119" s="35">
        <f t="shared" ca="1" si="40"/>
        <v>2</v>
      </c>
      <c r="E119" s="35">
        <f t="shared" ca="1" si="45"/>
        <v>1</v>
      </c>
      <c r="F119" s="35">
        <f t="shared" ca="1" si="46"/>
        <v>6</v>
      </c>
      <c r="G119" s="35">
        <f t="shared" ca="1" si="47"/>
        <v>0</v>
      </c>
      <c r="H119" s="35">
        <f t="shared" ca="1" si="48"/>
        <v>0</v>
      </c>
      <c r="I119" s="35">
        <f t="shared" ca="1" si="38"/>
        <v>0</v>
      </c>
      <c r="J119" s="35">
        <f t="shared" ca="1" si="41"/>
        <v>24</v>
      </c>
      <c r="K119" s="35">
        <f t="shared" ca="1" si="42"/>
        <v>2</v>
      </c>
      <c r="L119" s="36" t="str">
        <f t="shared" ca="1" si="43"/>
        <v/>
      </c>
      <c r="M119" s="37" t="s">
        <v>57</v>
      </c>
      <c r="N119" s="38" t="s">
        <v>57</v>
      </c>
      <c r="O119" s="70" t="s">
        <v>267</v>
      </c>
      <c r="P119" s="40"/>
      <c r="Q119" s="41"/>
      <c r="R119" s="71" t="s">
        <v>268</v>
      </c>
      <c r="S119" s="43" t="s">
        <v>91</v>
      </c>
      <c r="T119" s="44"/>
      <c r="U119" s="45"/>
      <c r="V119" s="45"/>
      <c r="W119" s="72"/>
    </row>
    <row r="120" spans="1:23" s="47" customFormat="1" ht="22.5" x14ac:dyDescent="0.2">
      <c r="A120" s="34" t="str">
        <f t="shared" si="51"/>
        <v>S</v>
      </c>
      <c r="B120" s="35">
        <f t="shared" ca="1" si="39"/>
        <v>2</v>
      </c>
      <c r="C120" s="35" t="str">
        <f t="shared" ca="1" si="44"/>
        <v>S</v>
      </c>
      <c r="D120" s="35">
        <f t="shared" ca="1" si="40"/>
        <v>0</v>
      </c>
      <c r="E120" s="35">
        <f t="shared" ca="1" si="45"/>
        <v>1</v>
      </c>
      <c r="F120" s="35">
        <f t="shared" ca="1" si="46"/>
        <v>6</v>
      </c>
      <c r="G120" s="35">
        <f t="shared" ca="1" si="47"/>
        <v>0</v>
      </c>
      <c r="H120" s="35">
        <f t="shared" ca="1" si="48"/>
        <v>0</v>
      </c>
      <c r="I120" s="35">
        <f t="shared" ca="1" si="38"/>
        <v>0</v>
      </c>
      <c r="J120" s="35">
        <f t="shared" ca="1" si="41"/>
        <v>0</v>
      </c>
      <c r="K120" s="35">
        <f t="shared" ca="1" si="42"/>
        <v>0</v>
      </c>
      <c r="L120" s="36" t="str">
        <f t="shared" ca="1" si="43"/>
        <v/>
      </c>
      <c r="M120" s="37" t="s">
        <v>48</v>
      </c>
      <c r="N120" s="38" t="s">
        <v>48</v>
      </c>
      <c r="O120" s="70" t="s">
        <v>269</v>
      </c>
      <c r="P120" s="40"/>
      <c r="Q120" s="41"/>
      <c r="R120" s="42" t="s">
        <v>270</v>
      </c>
      <c r="S120" s="43" t="s">
        <v>71</v>
      </c>
      <c r="T120" s="44">
        <v>31.5</v>
      </c>
      <c r="U120" s="45"/>
      <c r="V120" s="45"/>
      <c r="W120" s="72"/>
    </row>
    <row r="121" spans="1:23" s="10" customFormat="1" ht="20.100000000000001" customHeight="1" x14ac:dyDescent="0.2">
      <c r="A121" s="34">
        <f t="shared" si="51"/>
        <v>2</v>
      </c>
      <c r="B121" s="35">
        <f t="shared" ca="1" si="39"/>
        <v>2</v>
      </c>
      <c r="C121" s="35">
        <f t="shared" ca="1" si="44"/>
        <v>2</v>
      </c>
      <c r="D121" s="35">
        <f t="shared" ca="1" si="40"/>
        <v>2</v>
      </c>
      <c r="E121" s="35">
        <f t="shared" ca="1" si="45"/>
        <v>1</v>
      </c>
      <c r="F121" s="35">
        <f t="shared" ca="1" si="46"/>
        <v>7</v>
      </c>
      <c r="G121" s="35">
        <f t="shared" ca="1" si="47"/>
        <v>0</v>
      </c>
      <c r="H121" s="35">
        <f t="shared" ca="1" si="48"/>
        <v>0</v>
      </c>
      <c r="I121" s="35">
        <f t="shared" ca="1" si="38"/>
        <v>0</v>
      </c>
      <c r="J121" s="35">
        <f t="shared" ca="1" si="41"/>
        <v>22</v>
      </c>
      <c r="K121" s="35">
        <f t="shared" ca="1" si="42"/>
        <v>2</v>
      </c>
      <c r="L121" s="36" t="str">
        <f t="shared" ca="1" si="43"/>
        <v/>
      </c>
      <c r="M121" s="37" t="s">
        <v>57</v>
      </c>
      <c r="N121" s="38" t="s">
        <v>57</v>
      </c>
      <c r="O121" s="70" t="s">
        <v>271</v>
      </c>
      <c r="P121" s="40"/>
      <c r="Q121" s="41"/>
      <c r="R121" s="71" t="s">
        <v>272</v>
      </c>
      <c r="S121" s="43" t="s">
        <v>56</v>
      </c>
      <c r="T121" s="44"/>
      <c r="U121" s="45"/>
      <c r="V121" s="45"/>
      <c r="W121" s="72"/>
    </row>
    <row r="122" spans="1:23" s="10" customFormat="1" ht="45" x14ac:dyDescent="0.2">
      <c r="A122" s="34" t="str">
        <f t="shared" ref="A122:A135" si="52">CHOOSE(1+LOG(1+2*(ORÇAMENTO.Nivel="Nível 1")+4*(ORÇAMENTO.Nivel="Nível 2")+8*(ORÇAMENTO.Nivel="Nível 3")+16*(ORÇAMENTO.Nivel="Nível 4")+32*(ORÇAMENTO.Nivel="Serviço"),2),0,1,2,3,4,"S")</f>
        <v>S</v>
      </c>
      <c r="B122" s="35">
        <f t="shared" ca="1" si="39"/>
        <v>2</v>
      </c>
      <c r="C122" s="35" t="str">
        <f t="shared" ca="1" si="44"/>
        <v>S</v>
      </c>
      <c r="D122" s="35">
        <f t="shared" ca="1" si="40"/>
        <v>0</v>
      </c>
      <c r="E122" s="35">
        <f t="shared" ca="1" si="45"/>
        <v>1</v>
      </c>
      <c r="F122" s="35">
        <f t="shared" ca="1" si="46"/>
        <v>7</v>
      </c>
      <c r="G122" s="35">
        <f t="shared" ca="1" si="47"/>
        <v>0</v>
      </c>
      <c r="H122" s="35">
        <f t="shared" ca="1" si="48"/>
        <v>0</v>
      </c>
      <c r="I122" s="35">
        <f t="shared" ca="1" si="38"/>
        <v>0</v>
      </c>
      <c r="J122" s="35">
        <f t="shared" ca="1" si="41"/>
        <v>0</v>
      </c>
      <c r="K122" s="35">
        <f t="shared" ca="1" si="42"/>
        <v>0</v>
      </c>
      <c r="L122" s="36" t="str">
        <f t="shared" ca="1" si="43"/>
        <v/>
      </c>
      <c r="M122" s="37" t="s">
        <v>48</v>
      </c>
      <c r="N122" s="38" t="s">
        <v>48</v>
      </c>
      <c r="O122" s="70" t="s">
        <v>273</v>
      </c>
      <c r="P122" s="40"/>
      <c r="Q122" s="41"/>
      <c r="R122" s="42" t="s">
        <v>274</v>
      </c>
      <c r="S122" s="43" t="s">
        <v>62</v>
      </c>
      <c r="T122" s="44">
        <v>55.15</v>
      </c>
      <c r="U122" s="45"/>
      <c r="V122" s="45"/>
      <c r="W122" s="72"/>
    </row>
    <row r="123" spans="1:23" s="10" customFormat="1" ht="20.100000000000001" customHeight="1" x14ac:dyDescent="0.2">
      <c r="A123" s="34">
        <f t="shared" si="52"/>
        <v>2</v>
      </c>
      <c r="B123" s="35">
        <f t="shared" ca="1" si="39"/>
        <v>2</v>
      </c>
      <c r="C123" s="35">
        <f t="shared" ca="1" si="44"/>
        <v>2</v>
      </c>
      <c r="D123" s="35">
        <f t="shared" ca="1" si="40"/>
        <v>3</v>
      </c>
      <c r="E123" s="35">
        <f t="shared" ca="1" si="45"/>
        <v>1</v>
      </c>
      <c r="F123" s="35">
        <f t="shared" ca="1" si="46"/>
        <v>8</v>
      </c>
      <c r="G123" s="35">
        <f t="shared" ca="1" si="47"/>
        <v>0</v>
      </c>
      <c r="H123" s="35">
        <f t="shared" ca="1" si="48"/>
        <v>0</v>
      </c>
      <c r="I123" s="35">
        <f t="shared" ca="1" si="38"/>
        <v>0</v>
      </c>
      <c r="J123" s="35">
        <f t="shared" ca="1" si="41"/>
        <v>20</v>
      </c>
      <c r="K123" s="35">
        <f t="shared" ca="1" si="42"/>
        <v>3</v>
      </c>
      <c r="L123" s="36" t="str">
        <f t="shared" ca="1" si="43"/>
        <v/>
      </c>
      <c r="M123" s="37" t="s">
        <v>57</v>
      </c>
      <c r="N123" s="38" t="s">
        <v>57</v>
      </c>
      <c r="O123" s="70" t="s">
        <v>275</v>
      </c>
      <c r="P123" s="40"/>
      <c r="Q123" s="41"/>
      <c r="R123" s="71" t="s">
        <v>276</v>
      </c>
      <c r="S123" s="43" t="s">
        <v>56</v>
      </c>
      <c r="T123" s="44"/>
      <c r="U123" s="45"/>
      <c r="V123" s="45"/>
      <c r="W123" s="72"/>
    </row>
    <row r="124" spans="1:23" s="47" customFormat="1" ht="22.5" x14ac:dyDescent="0.2">
      <c r="A124" s="34" t="str">
        <f t="shared" si="52"/>
        <v>S</v>
      </c>
      <c r="B124" s="35">
        <f t="shared" ca="1" si="39"/>
        <v>2</v>
      </c>
      <c r="C124" s="35" t="str">
        <f t="shared" ca="1" si="44"/>
        <v>S</v>
      </c>
      <c r="D124" s="35">
        <f t="shared" ca="1" si="40"/>
        <v>0</v>
      </c>
      <c r="E124" s="35">
        <f t="shared" ca="1" si="45"/>
        <v>1</v>
      </c>
      <c r="F124" s="35">
        <f t="shared" ca="1" si="46"/>
        <v>8</v>
      </c>
      <c r="G124" s="35">
        <f t="shared" ca="1" si="47"/>
        <v>0</v>
      </c>
      <c r="H124" s="35">
        <f t="shared" ca="1" si="48"/>
        <v>0</v>
      </c>
      <c r="I124" s="35">
        <f t="shared" ca="1" si="38"/>
        <v>0</v>
      </c>
      <c r="J124" s="35">
        <f t="shared" ca="1" si="41"/>
        <v>0</v>
      </c>
      <c r="K124" s="35">
        <f t="shared" ca="1" si="42"/>
        <v>0</v>
      </c>
      <c r="L124" s="36" t="str">
        <f t="shared" ca="1" si="43"/>
        <v/>
      </c>
      <c r="M124" s="37" t="s">
        <v>48</v>
      </c>
      <c r="N124" s="38" t="s">
        <v>48</v>
      </c>
      <c r="O124" s="70" t="s">
        <v>277</v>
      </c>
      <c r="P124" s="40"/>
      <c r="Q124" s="41"/>
      <c r="R124" s="42" t="s">
        <v>278</v>
      </c>
      <c r="S124" s="43" t="s">
        <v>63</v>
      </c>
      <c r="T124" s="44">
        <v>317.25299999999999</v>
      </c>
      <c r="U124" s="45"/>
      <c r="V124" s="45"/>
      <c r="W124" s="72"/>
    </row>
    <row r="125" spans="1:23" s="47" customFormat="1" ht="22.5" x14ac:dyDescent="0.2">
      <c r="A125" s="34" t="str">
        <f t="shared" si="52"/>
        <v>S</v>
      </c>
      <c r="B125" s="35">
        <f t="shared" ca="1" si="39"/>
        <v>2</v>
      </c>
      <c r="C125" s="35" t="str">
        <f t="shared" ca="1" si="44"/>
        <v>S</v>
      </c>
      <c r="D125" s="35">
        <f t="shared" ca="1" si="40"/>
        <v>0</v>
      </c>
      <c r="E125" s="35">
        <f t="shared" ca="1" si="45"/>
        <v>1</v>
      </c>
      <c r="F125" s="35">
        <f t="shared" ca="1" si="46"/>
        <v>8</v>
      </c>
      <c r="G125" s="35">
        <f t="shared" ca="1" si="47"/>
        <v>0</v>
      </c>
      <c r="H125" s="35">
        <f t="shared" ca="1" si="48"/>
        <v>0</v>
      </c>
      <c r="I125" s="35">
        <f t="shared" ca="1" si="38"/>
        <v>0</v>
      </c>
      <c r="J125" s="35">
        <f t="shared" ca="1" si="41"/>
        <v>0</v>
      </c>
      <c r="K125" s="35">
        <f t="shared" ca="1" si="42"/>
        <v>0</v>
      </c>
      <c r="L125" s="36" t="str">
        <f t="shared" ca="1" si="43"/>
        <v/>
      </c>
      <c r="M125" s="37" t="s">
        <v>48</v>
      </c>
      <c r="N125" s="38" t="s">
        <v>48</v>
      </c>
      <c r="O125" s="70" t="s">
        <v>279</v>
      </c>
      <c r="P125" s="40"/>
      <c r="Q125" s="41"/>
      <c r="R125" s="42" t="s">
        <v>280</v>
      </c>
      <c r="S125" s="43" t="s">
        <v>62</v>
      </c>
      <c r="T125" s="44">
        <v>34</v>
      </c>
      <c r="U125" s="45"/>
      <c r="V125" s="45"/>
      <c r="W125" s="72"/>
    </row>
    <row r="126" spans="1:23" s="10" customFormat="1" ht="20.100000000000001" customHeight="1" x14ac:dyDescent="0.2">
      <c r="A126" s="34">
        <f t="shared" si="52"/>
        <v>2</v>
      </c>
      <c r="B126" s="35">
        <f t="shared" ca="1" si="39"/>
        <v>2</v>
      </c>
      <c r="C126" s="35">
        <f t="shared" ca="1" si="44"/>
        <v>2</v>
      </c>
      <c r="D126" s="35">
        <f t="shared" ca="1" si="40"/>
        <v>3</v>
      </c>
      <c r="E126" s="35">
        <f t="shared" ca="1" si="45"/>
        <v>1</v>
      </c>
      <c r="F126" s="35">
        <f t="shared" ca="1" si="46"/>
        <v>9</v>
      </c>
      <c r="G126" s="35">
        <f t="shared" ca="1" si="47"/>
        <v>0</v>
      </c>
      <c r="H126" s="35">
        <f t="shared" ca="1" si="48"/>
        <v>0</v>
      </c>
      <c r="I126" s="35">
        <f t="shared" ca="1" si="38"/>
        <v>0</v>
      </c>
      <c r="J126" s="35">
        <f t="shared" ca="1" si="41"/>
        <v>17</v>
      </c>
      <c r="K126" s="35">
        <f t="shared" ca="1" si="42"/>
        <v>3</v>
      </c>
      <c r="L126" s="36" t="str">
        <f t="shared" ca="1" si="43"/>
        <v/>
      </c>
      <c r="M126" s="37" t="s">
        <v>57</v>
      </c>
      <c r="N126" s="38" t="s">
        <v>57</v>
      </c>
      <c r="O126" s="70" t="s">
        <v>281</v>
      </c>
      <c r="P126" s="40"/>
      <c r="Q126" s="41"/>
      <c r="R126" s="71" t="s">
        <v>282</v>
      </c>
      <c r="S126" s="43" t="s">
        <v>56</v>
      </c>
      <c r="T126" s="44"/>
      <c r="U126" s="45"/>
      <c r="V126" s="45"/>
      <c r="W126" s="72"/>
    </row>
    <row r="127" spans="1:23" s="10" customFormat="1" ht="33.75" x14ac:dyDescent="0.2">
      <c r="A127" s="34" t="str">
        <f t="shared" si="52"/>
        <v>S</v>
      </c>
      <c r="B127" s="35">
        <f t="shared" ca="1" si="39"/>
        <v>2</v>
      </c>
      <c r="C127" s="35" t="str">
        <f t="shared" ca="1" si="44"/>
        <v>S</v>
      </c>
      <c r="D127" s="35">
        <f t="shared" ca="1" si="40"/>
        <v>0</v>
      </c>
      <c r="E127" s="35">
        <f t="shared" ca="1" si="45"/>
        <v>1</v>
      </c>
      <c r="F127" s="35">
        <f t="shared" ca="1" si="46"/>
        <v>9</v>
      </c>
      <c r="G127" s="35">
        <f t="shared" ca="1" si="47"/>
        <v>0</v>
      </c>
      <c r="H127" s="35">
        <f t="shared" ca="1" si="48"/>
        <v>0</v>
      </c>
      <c r="I127" s="35">
        <f t="shared" ca="1" si="38"/>
        <v>0</v>
      </c>
      <c r="J127" s="35">
        <f t="shared" ca="1" si="41"/>
        <v>0</v>
      </c>
      <c r="K127" s="35">
        <f t="shared" ca="1" si="42"/>
        <v>0</v>
      </c>
      <c r="L127" s="36" t="str">
        <f t="shared" ca="1" si="43"/>
        <v/>
      </c>
      <c r="M127" s="37" t="s">
        <v>48</v>
      </c>
      <c r="N127" s="38" t="s">
        <v>48</v>
      </c>
      <c r="O127" s="70" t="s">
        <v>283</v>
      </c>
      <c r="P127" s="40"/>
      <c r="Q127" s="41"/>
      <c r="R127" s="42" t="s">
        <v>284</v>
      </c>
      <c r="S127" s="43" t="s">
        <v>63</v>
      </c>
      <c r="T127" s="44">
        <v>9.44</v>
      </c>
      <c r="U127" s="45"/>
      <c r="V127" s="45"/>
      <c r="W127" s="72"/>
    </row>
    <row r="128" spans="1:23" s="10" customFormat="1" ht="22.5" x14ac:dyDescent="0.2">
      <c r="A128" s="34" t="str">
        <f t="shared" si="52"/>
        <v>S</v>
      </c>
      <c r="B128" s="35">
        <f t="shared" ca="1" si="39"/>
        <v>2</v>
      </c>
      <c r="C128" s="35" t="str">
        <f t="shared" ca="1" si="44"/>
        <v>S</v>
      </c>
      <c r="D128" s="35">
        <f t="shared" ca="1" si="40"/>
        <v>0</v>
      </c>
      <c r="E128" s="35">
        <f t="shared" ca="1" si="45"/>
        <v>1</v>
      </c>
      <c r="F128" s="35">
        <f t="shared" ca="1" si="46"/>
        <v>9</v>
      </c>
      <c r="G128" s="35">
        <f t="shared" ca="1" si="47"/>
        <v>0</v>
      </c>
      <c r="H128" s="35">
        <f t="shared" ca="1" si="48"/>
        <v>0</v>
      </c>
      <c r="I128" s="35">
        <f t="shared" ca="1" si="38"/>
        <v>0</v>
      </c>
      <c r="J128" s="35">
        <f t="shared" ca="1" si="41"/>
        <v>0</v>
      </c>
      <c r="K128" s="35">
        <f t="shared" ca="1" si="42"/>
        <v>0</v>
      </c>
      <c r="L128" s="36" t="str">
        <f t="shared" ca="1" si="43"/>
        <v/>
      </c>
      <c r="M128" s="37" t="s">
        <v>48</v>
      </c>
      <c r="N128" s="38" t="s">
        <v>48</v>
      </c>
      <c r="O128" s="70" t="s">
        <v>285</v>
      </c>
      <c r="P128" s="40"/>
      <c r="Q128" s="41"/>
      <c r="R128" s="42" t="s">
        <v>286</v>
      </c>
      <c r="S128" s="43" t="s">
        <v>63</v>
      </c>
      <c r="T128" s="44">
        <v>30.259999999999998</v>
      </c>
      <c r="U128" s="45"/>
      <c r="V128" s="45"/>
      <c r="W128" s="72"/>
    </row>
    <row r="129" spans="1:23" s="10" customFormat="1" ht="20.100000000000001" customHeight="1" x14ac:dyDescent="0.2">
      <c r="A129" s="34">
        <f t="shared" si="52"/>
        <v>2</v>
      </c>
      <c r="B129" s="35">
        <f t="shared" ca="1" si="39"/>
        <v>2</v>
      </c>
      <c r="C129" s="35">
        <f t="shared" ca="1" si="44"/>
        <v>2</v>
      </c>
      <c r="D129" s="35">
        <f t="shared" ca="1" si="40"/>
        <v>6</v>
      </c>
      <c r="E129" s="35">
        <f t="shared" ca="1" si="45"/>
        <v>1</v>
      </c>
      <c r="F129" s="35">
        <f t="shared" ca="1" si="46"/>
        <v>10</v>
      </c>
      <c r="G129" s="35">
        <f t="shared" ca="1" si="47"/>
        <v>0</v>
      </c>
      <c r="H129" s="35">
        <f t="shared" ca="1" si="48"/>
        <v>0</v>
      </c>
      <c r="I129" s="35">
        <f t="shared" ca="1" si="38"/>
        <v>0</v>
      </c>
      <c r="J129" s="35">
        <f t="shared" ca="1" si="41"/>
        <v>14</v>
      </c>
      <c r="K129" s="35">
        <f t="shared" ca="1" si="42"/>
        <v>6</v>
      </c>
      <c r="L129" s="36" t="str">
        <f t="shared" ca="1" si="43"/>
        <v/>
      </c>
      <c r="M129" s="37" t="s">
        <v>57</v>
      </c>
      <c r="N129" s="38" t="s">
        <v>57</v>
      </c>
      <c r="O129" s="70" t="s">
        <v>287</v>
      </c>
      <c r="P129" s="40"/>
      <c r="Q129" s="41"/>
      <c r="R129" s="71" t="s">
        <v>288</v>
      </c>
      <c r="S129" s="43" t="s">
        <v>56</v>
      </c>
      <c r="T129" s="44"/>
      <c r="U129" s="45"/>
      <c r="V129" s="45"/>
      <c r="W129" s="72"/>
    </row>
    <row r="130" spans="1:23" s="10" customFormat="1" x14ac:dyDescent="0.2">
      <c r="A130" s="34">
        <f t="shared" si="52"/>
        <v>3</v>
      </c>
      <c r="B130" s="35">
        <f t="shared" ca="1" si="39"/>
        <v>3</v>
      </c>
      <c r="C130" s="35">
        <f t="shared" ca="1" si="44"/>
        <v>3</v>
      </c>
      <c r="D130" s="35">
        <f t="shared" ca="1" si="40"/>
        <v>3</v>
      </c>
      <c r="E130" s="35">
        <f t="shared" ca="1" si="45"/>
        <v>1</v>
      </c>
      <c r="F130" s="35">
        <f t="shared" ca="1" si="46"/>
        <v>10</v>
      </c>
      <c r="G130" s="35">
        <f t="shared" ca="1" si="47"/>
        <v>1</v>
      </c>
      <c r="H130" s="35">
        <f t="shared" ca="1" si="48"/>
        <v>0</v>
      </c>
      <c r="I130" s="35">
        <f t="shared" ca="1" si="38"/>
        <v>0</v>
      </c>
      <c r="J130" s="35">
        <f t="shared" ca="1" si="41"/>
        <v>5</v>
      </c>
      <c r="K130" s="35">
        <f t="shared" ca="1" si="42"/>
        <v>3</v>
      </c>
      <c r="L130" s="36" t="str">
        <f t="shared" ca="1" si="43"/>
        <v/>
      </c>
      <c r="M130" s="37" t="s">
        <v>168</v>
      </c>
      <c r="N130" s="38" t="s">
        <v>168</v>
      </c>
      <c r="O130" s="70" t="s">
        <v>289</v>
      </c>
      <c r="P130" s="40"/>
      <c r="Q130" s="41"/>
      <c r="R130" s="74" t="s">
        <v>290</v>
      </c>
      <c r="S130" s="43" t="s">
        <v>56</v>
      </c>
      <c r="T130" s="44"/>
      <c r="U130" s="45"/>
      <c r="V130" s="45"/>
      <c r="W130" s="72"/>
    </row>
    <row r="131" spans="1:23" s="10" customFormat="1" x14ac:dyDescent="0.2">
      <c r="A131" s="34" t="str">
        <f t="shared" si="52"/>
        <v>S</v>
      </c>
      <c r="B131" s="35">
        <f t="shared" ca="1" si="39"/>
        <v>3</v>
      </c>
      <c r="C131" s="35" t="str">
        <f t="shared" ca="1" si="44"/>
        <v>S</v>
      </c>
      <c r="D131" s="35">
        <f t="shared" ca="1" si="40"/>
        <v>0</v>
      </c>
      <c r="E131" s="35">
        <f t="shared" ca="1" si="45"/>
        <v>1</v>
      </c>
      <c r="F131" s="35">
        <f t="shared" ca="1" si="46"/>
        <v>10</v>
      </c>
      <c r="G131" s="35">
        <f t="shared" ca="1" si="47"/>
        <v>1</v>
      </c>
      <c r="H131" s="35">
        <f t="shared" ca="1" si="48"/>
        <v>0</v>
      </c>
      <c r="I131" s="35">
        <f t="shared" ca="1" si="38"/>
        <v>0</v>
      </c>
      <c r="J131" s="35">
        <f t="shared" ca="1" si="41"/>
        <v>0</v>
      </c>
      <c r="K131" s="35">
        <f t="shared" ca="1" si="42"/>
        <v>0</v>
      </c>
      <c r="L131" s="36" t="str">
        <f t="shared" ca="1" si="43"/>
        <v/>
      </c>
      <c r="M131" s="37" t="s">
        <v>48</v>
      </c>
      <c r="N131" s="38" t="s">
        <v>48</v>
      </c>
      <c r="O131" s="70" t="s">
        <v>291</v>
      </c>
      <c r="P131" s="40"/>
      <c r="Q131" s="41"/>
      <c r="R131" s="42" t="s">
        <v>292</v>
      </c>
      <c r="S131" s="43" t="s">
        <v>293</v>
      </c>
      <c r="T131" s="44">
        <v>44</v>
      </c>
      <c r="U131" s="45"/>
      <c r="V131" s="45"/>
      <c r="W131" s="72"/>
    </row>
    <row r="132" spans="1:23" s="10" customFormat="1" x14ac:dyDescent="0.2">
      <c r="A132" s="34" t="str">
        <f t="shared" si="52"/>
        <v>S</v>
      </c>
      <c r="B132" s="35">
        <f t="shared" ca="1" si="39"/>
        <v>3</v>
      </c>
      <c r="C132" s="35" t="str">
        <f t="shared" ca="1" si="44"/>
        <v>S</v>
      </c>
      <c r="D132" s="35">
        <f t="shared" ca="1" si="40"/>
        <v>0</v>
      </c>
      <c r="E132" s="35">
        <f t="shared" ca="1" si="45"/>
        <v>1</v>
      </c>
      <c r="F132" s="35">
        <f t="shared" ca="1" si="46"/>
        <v>10</v>
      </c>
      <c r="G132" s="35">
        <f t="shared" ca="1" si="47"/>
        <v>1</v>
      </c>
      <c r="H132" s="35">
        <f t="shared" ca="1" si="48"/>
        <v>0</v>
      </c>
      <c r="I132" s="35">
        <f t="shared" ca="1" si="38"/>
        <v>0</v>
      </c>
      <c r="J132" s="35">
        <f t="shared" ca="1" si="41"/>
        <v>0</v>
      </c>
      <c r="K132" s="35">
        <f t="shared" ca="1" si="42"/>
        <v>0</v>
      </c>
      <c r="L132" s="36" t="str">
        <f t="shared" ca="1" si="43"/>
        <v/>
      </c>
      <c r="M132" s="37" t="s">
        <v>48</v>
      </c>
      <c r="N132" s="38" t="s">
        <v>48</v>
      </c>
      <c r="O132" s="70" t="s">
        <v>294</v>
      </c>
      <c r="P132" s="40"/>
      <c r="Q132" s="41"/>
      <c r="R132" s="42" t="s">
        <v>295</v>
      </c>
      <c r="S132" s="43" t="s">
        <v>293</v>
      </c>
      <c r="T132" s="44">
        <v>440</v>
      </c>
      <c r="U132" s="45"/>
      <c r="V132" s="45"/>
      <c r="W132" s="72"/>
    </row>
    <row r="133" spans="1:23" s="10" customFormat="1" x14ac:dyDescent="0.2">
      <c r="A133" s="34">
        <f t="shared" si="52"/>
        <v>3</v>
      </c>
      <c r="B133" s="35">
        <f t="shared" ca="1" si="39"/>
        <v>3</v>
      </c>
      <c r="C133" s="35">
        <f t="shared" ca="1" si="44"/>
        <v>3</v>
      </c>
      <c r="D133" s="35">
        <f t="shared" ca="1" si="40"/>
        <v>2</v>
      </c>
      <c r="E133" s="35">
        <f t="shared" ca="1" si="45"/>
        <v>1</v>
      </c>
      <c r="F133" s="35">
        <f t="shared" ca="1" si="46"/>
        <v>10</v>
      </c>
      <c r="G133" s="35">
        <f t="shared" ca="1" si="47"/>
        <v>2</v>
      </c>
      <c r="H133" s="35">
        <f t="shared" ca="1" si="48"/>
        <v>0</v>
      </c>
      <c r="I133" s="35">
        <f t="shared" ca="1" si="38"/>
        <v>0</v>
      </c>
      <c r="J133" s="35">
        <f t="shared" ca="1" si="41"/>
        <v>2</v>
      </c>
      <c r="K133" s="35">
        <f t="shared" ca="1" si="42"/>
        <v>85</v>
      </c>
      <c r="L133" s="36" t="str">
        <f t="shared" ca="1" si="43"/>
        <v/>
      </c>
      <c r="M133" s="37" t="s">
        <v>168</v>
      </c>
      <c r="N133" s="38" t="s">
        <v>168</v>
      </c>
      <c r="O133" s="70" t="s">
        <v>296</v>
      </c>
      <c r="P133" s="40"/>
      <c r="Q133" s="41"/>
      <c r="R133" s="74" t="s">
        <v>297</v>
      </c>
      <c r="S133" s="43" t="s">
        <v>56</v>
      </c>
      <c r="T133" s="44"/>
      <c r="U133" s="45"/>
      <c r="V133" s="45"/>
      <c r="W133" s="72"/>
    </row>
    <row r="134" spans="1:23" s="10" customFormat="1" x14ac:dyDescent="0.2">
      <c r="A134" s="34" t="str">
        <f t="shared" si="52"/>
        <v>S</v>
      </c>
      <c r="B134" s="35">
        <f t="shared" ca="1" si="39"/>
        <v>3</v>
      </c>
      <c r="C134" s="35" t="str">
        <f t="shared" ca="1" si="44"/>
        <v>S</v>
      </c>
      <c r="D134" s="35">
        <f t="shared" ca="1" si="40"/>
        <v>0</v>
      </c>
      <c r="E134" s="35">
        <f t="shared" ca="1" si="45"/>
        <v>1</v>
      </c>
      <c r="F134" s="35">
        <f t="shared" ca="1" si="46"/>
        <v>10</v>
      </c>
      <c r="G134" s="35">
        <f t="shared" ca="1" si="47"/>
        <v>2</v>
      </c>
      <c r="H134" s="35">
        <f t="shared" ca="1" si="48"/>
        <v>0</v>
      </c>
      <c r="I134" s="35">
        <f t="shared" ca="1" si="38"/>
        <v>0</v>
      </c>
      <c r="J134" s="35">
        <f t="shared" ca="1" si="41"/>
        <v>0</v>
      </c>
      <c r="K134" s="35">
        <f t="shared" ca="1" si="42"/>
        <v>0</v>
      </c>
      <c r="L134" s="36" t="str">
        <f t="shared" ca="1" si="43"/>
        <v/>
      </c>
      <c r="M134" s="37" t="s">
        <v>48</v>
      </c>
      <c r="N134" s="38" t="s">
        <v>48</v>
      </c>
      <c r="O134" s="70" t="s">
        <v>298</v>
      </c>
      <c r="P134" s="40"/>
      <c r="Q134" s="41"/>
      <c r="R134" s="42" t="s">
        <v>292</v>
      </c>
      <c r="S134" s="43" t="s">
        <v>293</v>
      </c>
      <c r="T134" s="44">
        <v>16</v>
      </c>
      <c r="U134" s="45"/>
      <c r="V134" s="45"/>
      <c r="W134" s="72"/>
    </row>
    <row r="135" spans="1:23" s="10" customFormat="1" ht="20.100000000000001" customHeight="1" x14ac:dyDescent="0.2">
      <c r="A135" s="34">
        <f t="shared" si="52"/>
        <v>2</v>
      </c>
      <c r="B135" s="35">
        <f t="shared" ca="1" si="39"/>
        <v>2</v>
      </c>
      <c r="C135" s="35">
        <f t="shared" ca="1" si="44"/>
        <v>2</v>
      </c>
      <c r="D135" s="35">
        <f t="shared" ca="1" si="40"/>
        <v>5</v>
      </c>
      <c r="E135" s="35">
        <f t="shared" ca="1" si="45"/>
        <v>1</v>
      </c>
      <c r="F135" s="35">
        <f t="shared" ca="1" si="46"/>
        <v>11</v>
      </c>
      <c r="G135" s="35">
        <f t="shared" ca="1" si="47"/>
        <v>0</v>
      </c>
      <c r="H135" s="35">
        <f t="shared" ca="1" si="48"/>
        <v>0</v>
      </c>
      <c r="I135" s="35">
        <f t="shared" ca="1" si="38"/>
        <v>0</v>
      </c>
      <c r="J135" s="35">
        <f t="shared" ca="1" si="41"/>
        <v>8</v>
      </c>
      <c r="K135" s="35">
        <f t="shared" ca="1" si="42"/>
        <v>5</v>
      </c>
      <c r="L135" s="36" t="str">
        <f t="shared" ca="1" si="43"/>
        <v/>
      </c>
      <c r="M135" s="37" t="s">
        <v>57</v>
      </c>
      <c r="N135" s="38" t="s">
        <v>57</v>
      </c>
      <c r="O135" s="70" t="s">
        <v>299</v>
      </c>
      <c r="P135" s="40"/>
      <c r="Q135" s="41"/>
      <c r="R135" s="71" t="s">
        <v>300</v>
      </c>
      <c r="S135" s="43" t="s">
        <v>56</v>
      </c>
      <c r="T135" s="44"/>
      <c r="U135" s="45"/>
      <c r="V135" s="45"/>
      <c r="W135" s="72"/>
    </row>
    <row r="136" spans="1:23" s="10" customFormat="1" ht="22.5" x14ac:dyDescent="0.2">
      <c r="A136" s="34" t="str">
        <f t="shared" ref="A136:A436" si="53">CHOOSE(1+LOG(1+2*(ORÇAMENTO.Nivel="Nível 1")+4*(ORÇAMENTO.Nivel="Nível 2")+8*(ORÇAMENTO.Nivel="Nível 3")+16*(ORÇAMENTO.Nivel="Nível 4")+32*(ORÇAMENTO.Nivel="Serviço"),2),0,1,2,3,4,"S")</f>
        <v>S</v>
      </c>
      <c r="B136" s="35">
        <f t="shared" ca="1" si="39"/>
        <v>2</v>
      </c>
      <c r="C136" s="35" t="str">
        <f t="shared" ca="1" si="44"/>
        <v>S</v>
      </c>
      <c r="D136" s="35">
        <f t="shared" ca="1" si="40"/>
        <v>0</v>
      </c>
      <c r="E136" s="35">
        <f t="shared" ca="1" si="45"/>
        <v>1</v>
      </c>
      <c r="F136" s="35">
        <f t="shared" ca="1" si="46"/>
        <v>11</v>
      </c>
      <c r="G136" s="35">
        <f t="shared" ca="1" si="47"/>
        <v>0</v>
      </c>
      <c r="H136" s="35">
        <f t="shared" ca="1" si="48"/>
        <v>0</v>
      </c>
      <c r="I136" s="35">
        <f t="shared" ca="1" si="38"/>
        <v>0</v>
      </c>
      <c r="J136" s="35">
        <f t="shared" ca="1" si="41"/>
        <v>0</v>
      </c>
      <c r="K136" s="35">
        <f t="shared" ca="1" si="42"/>
        <v>0</v>
      </c>
      <c r="L136" s="36" t="str">
        <f t="shared" ca="1" si="43"/>
        <v/>
      </c>
      <c r="M136" s="37" t="s">
        <v>48</v>
      </c>
      <c r="N136" s="38" t="s">
        <v>48</v>
      </c>
      <c r="O136" s="70" t="s">
        <v>301</v>
      </c>
      <c r="P136" s="40"/>
      <c r="Q136" s="41"/>
      <c r="R136" s="42" t="s">
        <v>302</v>
      </c>
      <c r="S136" s="43" t="s">
        <v>62</v>
      </c>
      <c r="T136" s="44">
        <v>55.15</v>
      </c>
      <c r="U136" s="45"/>
      <c r="V136" s="45"/>
      <c r="W136" s="72"/>
    </row>
    <row r="137" spans="1:23" s="10" customFormat="1" ht="33.75" x14ac:dyDescent="0.2">
      <c r="A137" s="34" t="str">
        <f t="shared" si="53"/>
        <v>S</v>
      </c>
      <c r="B137" s="35">
        <f t="shared" ca="1" si="39"/>
        <v>2</v>
      </c>
      <c r="C137" s="35" t="str">
        <f t="shared" ca="1" si="44"/>
        <v>S</v>
      </c>
      <c r="D137" s="35">
        <f t="shared" ca="1" si="40"/>
        <v>0</v>
      </c>
      <c r="E137" s="35">
        <f t="shared" ca="1" si="45"/>
        <v>1</v>
      </c>
      <c r="F137" s="35">
        <f t="shared" ca="1" si="46"/>
        <v>11</v>
      </c>
      <c r="G137" s="35">
        <f t="shared" ca="1" si="47"/>
        <v>0</v>
      </c>
      <c r="H137" s="35">
        <f t="shared" ca="1" si="48"/>
        <v>0</v>
      </c>
      <c r="I137" s="35">
        <f t="shared" ca="1" si="38"/>
        <v>0</v>
      </c>
      <c r="J137" s="35">
        <f t="shared" ca="1" si="41"/>
        <v>0</v>
      </c>
      <c r="K137" s="35">
        <f t="shared" ca="1" si="42"/>
        <v>0</v>
      </c>
      <c r="L137" s="36" t="str">
        <f t="shared" ca="1" si="43"/>
        <v/>
      </c>
      <c r="M137" s="37" t="s">
        <v>48</v>
      </c>
      <c r="N137" s="38" t="s">
        <v>48</v>
      </c>
      <c r="O137" s="70" t="s">
        <v>303</v>
      </c>
      <c r="P137" s="40"/>
      <c r="Q137" s="41"/>
      <c r="R137" s="42" t="s">
        <v>304</v>
      </c>
      <c r="S137" s="43" t="s">
        <v>62</v>
      </c>
      <c r="T137" s="44">
        <v>129</v>
      </c>
      <c r="U137" s="45"/>
      <c r="V137" s="45"/>
      <c r="W137" s="72"/>
    </row>
    <row r="138" spans="1:23" s="10" customFormat="1" ht="22.5" x14ac:dyDescent="0.2">
      <c r="A138" s="34" t="str">
        <f t="shared" si="53"/>
        <v>S</v>
      </c>
      <c r="B138" s="35">
        <f t="shared" ca="1" si="39"/>
        <v>2</v>
      </c>
      <c r="C138" s="35" t="str">
        <f t="shared" ca="1" si="44"/>
        <v>S</v>
      </c>
      <c r="D138" s="35">
        <f t="shared" ca="1" si="40"/>
        <v>0</v>
      </c>
      <c r="E138" s="35">
        <f t="shared" ca="1" si="45"/>
        <v>1</v>
      </c>
      <c r="F138" s="35">
        <f t="shared" ca="1" si="46"/>
        <v>11</v>
      </c>
      <c r="G138" s="35">
        <f t="shared" ca="1" si="47"/>
        <v>0</v>
      </c>
      <c r="H138" s="35">
        <f t="shared" ca="1" si="48"/>
        <v>0</v>
      </c>
      <c r="I138" s="35">
        <f t="shared" ca="1" si="38"/>
        <v>0</v>
      </c>
      <c r="J138" s="35">
        <f t="shared" ca="1" si="41"/>
        <v>0</v>
      </c>
      <c r="K138" s="35">
        <f t="shared" ca="1" si="42"/>
        <v>0</v>
      </c>
      <c r="L138" s="36" t="str">
        <f t="shared" ca="1" si="43"/>
        <v/>
      </c>
      <c r="M138" s="37" t="s">
        <v>48</v>
      </c>
      <c r="N138" s="38" t="s">
        <v>48</v>
      </c>
      <c r="O138" s="70" t="s">
        <v>305</v>
      </c>
      <c r="P138" s="40"/>
      <c r="Q138" s="41"/>
      <c r="R138" s="42" t="s">
        <v>306</v>
      </c>
      <c r="S138" s="43" t="s">
        <v>71</v>
      </c>
      <c r="T138" s="44">
        <v>191</v>
      </c>
      <c r="U138" s="45"/>
      <c r="V138" s="45"/>
      <c r="W138" s="72"/>
    </row>
    <row r="139" spans="1:23" s="10" customFormat="1" x14ac:dyDescent="0.2">
      <c r="A139" s="34" t="str">
        <f t="shared" si="53"/>
        <v>S</v>
      </c>
      <c r="B139" s="35">
        <f t="shared" ca="1" si="39"/>
        <v>2</v>
      </c>
      <c r="C139" s="35" t="str">
        <f t="shared" ca="1" si="44"/>
        <v>S</v>
      </c>
      <c r="D139" s="35">
        <f t="shared" ca="1" si="40"/>
        <v>0</v>
      </c>
      <c r="E139" s="35">
        <f t="shared" ca="1" si="45"/>
        <v>1</v>
      </c>
      <c r="F139" s="35">
        <f t="shared" ca="1" si="46"/>
        <v>11</v>
      </c>
      <c r="G139" s="35">
        <f t="shared" ca="1" si="47"/>
        <v>0</v>
      </c>
      <c r="H139" s="35">
        <f t="shared" ca="1" si="48"/>
        <v>0</v>
      </c>
      <c r="I139" s="35">
        <f t="shared" ca="1" si="38"/>
        <v>0</v>
      </c>
      <c r="J139" s="35">
        <f t="shared" ca="1" si="41"/>
        <v>0</v>
      </c>
      <c r="K139" s="35">
        <f t="shared" ca="1" si="42"/>
        <v>0</v>
      </c>
      <c r="L139" s="36" t="str">
        <f t="shared" ca="1" si="43"/>
        <v/>
      </c>
      <c r="M139" s="37" t="s">
        <v>48</v>
      </c>
      <c r="N139" s="38" t="s">
        <v>48</v>
      </c>
      <c r="O139" s="70" t="s">
        <v>307</v>
      </c>
      <c r="P139" s="40"/>
      <c r="Q139" s="41"/>
      <c r="R139" s="42" t="s">
        <v>308</v>
      </c>
      <c r="S139" s="43" t="s">
        <v>62</v>
      </c>
      <c r="T139" s="44">
        <v>177.84</v>
      </c>
      <c r="U139" s="45"/>
      <c r="V139" s="45"/>
      <c r="W139" s="72"/>
    </row>
    <row r="140" spans="1:23" s="10" customFormat="1" ht="20.100000000000001" customHeight="1" x14ac:dyDescent="0.2">
      <c r="A140" s="34">
        <f t="shared" si="53"/>
        <v>2</v>
      </c>
      <c r="B140" s="35">
        <f t="shared" ca="1" si="39"/>
        <v>2</v>
      </c>
      <c r="C140" s="35">
        <f t="shared" ca="1" si="44"/>
        <v>2</v>
      </c>
      <c r="D140" s="35">
        <f t="shared" ca="1" si="40"/>
        <v>3</v>
      </c>
      <c r="E140" s="35">
        <f t="shared" ca="1" si="45"/>
        <v>1</v>
      </c>
      <c r="F140" s="35">
        <f t="shared" ca="1" si="46"/>
        <v>12</v>
      </c>
      <c r="G140" s="35">
        <f t="shared" ca="1" si="47"/>
        <v>0</v>
      </c>
      <c r="H140" s="35">
        <f t="shared" ca="1" si="48"/>
        <v>0</v>
      </c>
      <c r="I140" s="35">
        <f t="shared" ca="1" si="38"/>
        <v>0</v>
      </c>
      <c r="J140" s="35">
        <f t="shared" ca="1" si="41"/>
        <v>3</v>
      </c>
      <c r="K140" s="35">
        <f t="shared" ca="1" si="42"/>
        <v>136</v>
      </c>
      <c r="L140" s="36" t="str">
        <f t="shared" ca="1" si="43"/>
        <v/>
      </c>
      <c r="M140" s="37" t="s">
        <v>57</v>
      </c>
      <c r="N140" s="38" t="s">
        <v>57</v>
      </c>
      <c r="O140" s="70" t="s">
        <v>309</v>
      </c>
      <c r="P140" s="40"/>
      <c r="Q140" s="41"/>
      <c r="R140" s="71" t="s">
        <v>310</v>
      </c>
      <c r="S140" s="43" t="s">
        <v>56</v>
      </c>
      <c r="T140" s="44"/>
      <c r="U140" s="45"/>
      <c r="V140" s="45"/>
      <c r="W140" s="72"/>
    </row>
    <row r="141" spans="1:23" s="10" customFormat="1" ht="45" x14ac:dyDescent="0.2">
      <c r="A141" s="34" t="str">
        <f t="shared" si="53"/>
        <v>S</v>
      </c>
      <c r="B141" s="35">
        <f t="shared" ca="1" si="39"/>
        <v>2</v>
      </c>
      <c r="C141" s="35" t="str">
        <f t="shared" ca="1" si="44"/>
        <v>S</v>
      </c>
      <c r="D141" s="35">
        <f t="shared" ca="1" si="40"/>
        <v>0</v>
      </c>
      <c r="E141" s="35">
        <f t="shared" ca="1" si="45"/>
        <v>1</v>
      </c>
      <c r="F141" s="35">
        <f t="shared" ca="1" si="46"/>
        <v>12</v>
      </c>
      <c r="G141" s="35">
        <f t="shared" ca="1" si="47"/>
        <v>0</v>
      </c>
      <c r="H141" s="35">
        <f t="shared" ca="1" si="48"/>
        <v>0</v>
      </c>
      <c r="I141" s="35">
        <f t="shared" ca="1" si="38"/>
        <v>0</v>
      </c>
      <c r="J141" s="35">
        <f t="shared" ca="1" si="41"/>
        <v>0</v>
      </c>
      <c r="K141" s="35">
        <f t="shared" ca="1" si="42"/>
        <v>0</v>
      </c>
      <c r="L141" s="36" t="str">
        <f t="shared" ca="1" si="43"/>
        <v/>
      </c>
      <c r="M141" s="37" t="s">
        <v>48</v>
      </c>
      <c r="N141" s="38" t="s">
        <v>48</v>
      </c>
      <c r="O141" s="70" t="s">
        <v>311</v>
      </c>
      <c r="P141" s="40"/>
      <c r="Q141" s="41"/>
      <c r="R141" s="42" t="s">
        <v>312</v>
      </c>
      <c r="S141" s="43" t="s">
        <v>62</v>
      </c>
      <c r="T141" s="44">
        <v>86</v>
      </c>
      <c r="U141" s="45"/>
      <c r="V141" s="45"/>
      <c r="W141" s="72"/>
    </row>
    <row r="142" spans="1:23" s="10" customFormat="1" x14ac:dyDescent="0.2">
      <c r="A142" s="34" t="str">
        <f t="shared" si="53"/>
        <v>S</v>
      </c>
      <c r="B142" s="35">
        <f t="shared" ca="1" si="39"/>
        <v>2</v>
      </c>
      <c r="C142" s="35" t="str">
        <f t="shared" ca="1" si="44"/>
        <v>S</v>
      </c>
      <c r="D142" s="35">
        <f t="shared" ca="1" si="40"/>
        <v>0</v>
      </c>
      <c r="E142" s="35">
        <f t="shared" ca="1" si="45"/>
        <v>1</v>
      </c>
      <c r="F142" s="35">
        <f t="shared" ca="1" si="46"/>
        <v>12</v>
      </c>
      <c r="G142" s="35">
        <f t="shared" ca="1" si="47"/>
        <v>0</v>
      </c>
      <c r="H142" s="35">
        <f t="shared" ca="1" si="48"/>
        <v>0</v>
      </c>
      <c r="I142" s="35">
        <f t="shared" ca="1" si="38"/>
        <v>0</v>
      </c>
      <c r="J142" s="35">
        <f t="shared" ca="1" si="41"/>
        <v>0</v>
      </c>
      <c r="K142" s="35">
        <f t="shared" ca="1" si="42"/>
        <v>0</v>
      </c>
      <c r="L142" s="36" t="str">
        <f t="shared" ca="1" si="43"/>
        <v/>
      </c>
      <c r="M142" s="37" t="s">
        <v>48</v>
      </c>
      <c r="N142" s="38" t="s">
        <v>48</v>
      </c>
      <c r="O142" s="70" t="s">
        <v>313</v>
      </c>
      <c r="P142" s="40"/>
      <c r="Q142" s="41"/>
      <c r="R142" s="42" t="s">
        <v>314</v>
      </c>
      <c r="S142" s="43" t="s">
        <v>63</v>
      </c>
      <c r="T142" s="44">
        <v>700</v>
      </c>
      <c r="U142" s="45"/>
      <c r="V142" s="45"/>
      <c r="W142" s="72"/>
    </row>
    <row r="143" spans="1:23" s="47" customFormat="1" ht="24.95" customHeight="1" x14ac:dyDescent="0.2">
      <c r="A143" s="34">
        <f t="shared" si="53"/>
        <v>1</v>
      </c>
      <c r="B143" s="35">
        <f t="shared" ca="1" si="39"/>
        <v>1</v>
      </c>
      <c r="C143" s="35">
        <f t="shared" ca="1" si="44"/>
        <v>1</v>
      </c>
      <c r="D143" s="35">
        <f t="shared" ca="1" si="40"/>
        <v>34</v>
      </c>
      <c r="E143" s="35">
        <f t="shared" ca="1" si="45"/>
        <v>2</v>
      </c>
      <c r="F143" s="35">
        <f t="shared" ca="1" si="46"/>
        <v>0</v>
      </c>
      <c r="G143" s="35">
        <f t="shared" ca="1" si="47"/>
        <v>0</v>
      </c>
      <c r="H143" s="35">
        <f t="shared" ca="1" si="48"/>
        <v>0</v>
      </c>
      <c r="I143" s="35">
        <f t="shared" ca="1" si="38"/>
        <v>0</v>
      </c>
      <c r="J143" s="35">
        <f t="shared" ca="1" si="41"/>
        <v>298</v>
      </c>
      <c r="K143" s="35">
        <f t="shared" ca="1" si="42"/>
        <v>34</v>
      </c>
      <c r="L143" s="36" t="str">
        <f t="shared" ca="1" si="43"/>
        <v>F</v>
      </c>
      <c r="M143" s="37" t="s">
        <v>53</v>
      </c>
      <c r="N143" s="38" t="s">
        <v>53</v>
      </c>
      <c r="O143" s="75" t="s">
        <v>315</v>
      </c>
      <c r="P143" s="40"/>
      <c r="Q143" s="41"/>
      <c r="R143" s="76" t="s">
        <v>316</v>
      </c>
      <c r="S143" s="43" t="s">
        <v>56</v>
      </c>
      <c r="T143" s="44"/>
      <c r="U143" s="45"/>
      <c r="V143" s="45"/>
      <c r="W143" s="77"/>
    </row>
    <row r="144" spans="1:23" s="47" customFormat="1" ht="20.100000000000001" customHeight="1" x14ac:dyDescent="0.2">
      <c r="A144" s="34">
        <f t="shared" ref="A144:A176" si="54">CHOOSE(1+LOG(1+2*(ORÇAMENTO.Nivel="Nível 1")+4*(ORÇAMENTO.Nivel="Nível 2")+8*(ORÇAMENTO.Nivel="Nível 3")+16*(ORÇAMENTO.Nivel="Nível 4")+32*(ORÇAMENTO.Nivel="Serviço"),2),0,1,2,3,4,"S")</f>
        <v>2</v>
      </c>
      <c r="B144" s="35">
        <f t="shared" ca="1" si="39"/>
        <v>2</v>
      </c>
      <c r="C144" s="35">
        <f t="shared" ca="1" si="44"/>
        <v>2</v>
      </c>
      <c r="D144" s="35">
        <f t="shared" ca="1" si="40"/>
        <v>6</v>
      </c>
      <c r="E144" s="35">
        <f t="shared" ca="1" si="45"/>
        <v>2</v>
      </c>
      <c r="F144" s="35">
        <f t="shared" ca="1" si="46"/>
        <v>1</v>
      </c>
      <c r="G144" s="35">
        <f t="shared" ca="1" si="47"/>
        <v>0</v>
      </c>
      <c r="H144" s="35">
        <f t="shared" ca="1" si="48"/>
        <v>0</v>
      </c>
      <c r="I144" s="35">
        <f t="shared" ca="1" si="38"/>
        <v>0</v>
      </c>
      <c r="J144" s="35">
        <f t="shared" ca="1" si="41"/>
        <v>33</v>
      </c>
      <c r="K144" s="35">
        <f t="shared" ca="1" si="42"/>
        <v>6</v>
      </c>
      <c r="L144" s="36" t="str">
        <f t="shared" ca="1" si="43"/>
        <v/>
      </c>
      <c r="M144" s="37" t="s">
        <v>57</v>
      </c>
      <c r="N144" s="38" t="s">
        <v>57</v>
      </c>
      <c r="O144" s="70" t="s">
        <v>317</v>
      </c>
      <c r="P144" s="40"/>
      <c r="Q144" s="41"/>
      <c r="R144" s="71" t="s">
        <v>59</v>
      </c>
      <c r="S144" s="43" t="s">
        <v>56</v>
      </c>
      <c r="T144" s="44"/>
      <c r="U144" s="45"/>
      <c r="V144" s="45"/>
      <c r="W144" s="72"/>
    </row>
    <row r="145" spans="1:23" s="47" customFormat="1" ht="22.5" x14ac:dyDescent="0.2">
      <c r="A145" s="34" t="str">
        <f t="shared" si="54"/>
        <v>S</v>
      </c>
      <c r="B145" s="35">
        <f t="shared" ca="1" si="39"/>
        <v>2</v>
      </c>
      <c r="C145" s="35" t="str">
        <f t="shared" ca="1" si="44"/>
        <v>S</v>
      </c>
      <c r="D145" s="35">
        <f t="shared" ca="1" si="40"/>
        <v>0</v>
      </c>
      <c r="E145" s="35">
        <f t="shared" ca="1" si="45"/>
        <v>2</v>
      </c>
      <c r="F145" s="35">
        <f t="shared" ca="1" si="46"/>
        <v>1</v>
      </c>
      <c r="G145" s="35">
        <f t="shared" ca="1" si="47"/>
        <v>0</v>
      </c>
      <c r="H145" s="35">
        <f t="shared" ca="1" si="48"/>
        <v>0</v>
      </c>
      <c r="I145" s="35">
        <f t="shared" ca="1" si="38"/>
        <v>0</v>
      </c>
      <c r="J145" s="35">
        <f t="shared" ca="1" si="41"/>
        <v>0</v>
      </c>
      <c r="K145" s="35">
        <f t="shared" ca="1" si="42"/>
        <v>0</v>
      </c>
      <c r="L145" s="36" t="str">
        <f t="shared" ca="1" si="43"/>
        <v/>
      </c>
      <c r="M145" s="37" t="s">
        <v>48</v>
      </c>
      <c r="N145" s="38" t="s">
        <v>48</v>
      </c>
      <c r="O145" s="39" t="s">
        <v>318</v>
      </c>
      <c r="P145" s="40"/>
      <c r="Q145" s="41"/>
      <c r="R145" s="42" t="s">
        <v>319</v>
      </c>
      <c r="S145" s="43" t="s">
        <v>74</v>
      </c>
      <c r="T145" s="44">
        <v>4</v>
      </c>
      <c r="U145" s="45"/>
      <c r="V145" s="45"/>
      <c r="W145" s="46"/>
    </row>
    <row r="146" spans="1:23" s="47" customFormat="1" x14ac:dyDescent="0.2">
      <c r="A146" s="34" t="str">
        <f t="shared" si="54"/>
        <v>S</v>
      </c>
      <c r="B146" s="35">
        <f t="shared" ca="1" si="39"/>
        <v>2</v>
      </c>
      <c r="C146" s="35" t="str">
        <f t="shared" ca="1" si="44"/>
        <v>S</v>
      </c>
      <c r="D146" s="35">
        <f t="shared" ca="1" si="40"/>
        <v>0</v>
      </c>
      <c r="E146" s="35">
        <f t="shared" ca="1" si="45"/>
        <v>2</v>
      </c>
      <c r="F146" s="35">
        <f t="shared" ca="1" si="46"/>
        <v>1</v>
      </c>
      <c r="G146" s="35">
        <f t="shared" ca="1" si="47"/>
        <v>0</v>
      </c>
      <c r="H146" s="35">
        <f t="shared" ca="1" si="48"/>
        <v>0</v>
      </c>
      <c r="I146" s="35">
        <f t="shared" ref="I146:I209" ca="1" si="55">IF(AND($C146&lt;=4,$C146&lt;&gt;0),0,IF(AND($C146="S",$W146&gt;0),OFFSET(I146,-1,0)+1,OFFSET(I146,-1,0)))</f>
        <v>0</v>
      </c>
      <c r="J146" s="35">
        <f t="shared" ca="1" si="41"/>
        <v>0</v>
      </c>
      <c r="K146" s="35">
        <f t="shared" ca="1" si="42"/>
        <v>0</v>
      </c>
      <c r="L146" s="36" t="str">
        <f t="shared" ca="1" si="43"/>
        <v/>
      </c>
      <c r="M146" s="37" t="s">
        <v>48</v>
      </c>
      <c r="N146" s="38" t="s">
        <v>48</v>
      </c>
      <c r="O146" s="39" t="s">
        <v>320</v>
      </c>
      <c r="P146" s="40"/>
      <c r="Q146" s="41"/>
      <c r="R146" s="42" t="s">
        <v>321</v>
      </c>
      <c r="S146" s="43" t="s">
        <v>63</v>
      </c>
      <c r="T146" s="44">
        <v>134.44999999999999</v>
      </c>
      <c r="U146" s="45"/>
      <c r="V146" s="45"/>
      <c r="W146" s="46"/>
    </row>
    <row r="147" spans="1:23" s="47" customFormat="1" ht="22.5" x14ac:dyDescent="0.2">
      <c r="A147" s="34" t="str">
        <f t="shared" si="54"/>
        <v>S</v>
      </c>
      <c r="B147" s="35">
        <f t="shared" ca="1" si="39"/>
        <v>2</v>
      </c>
      <c r="C147" s="35" t="str">
        <f t="shared" ca="1" si="44"/>
        <v>S</v>
      </c>
      <c r="D147" s="35">
        <f t="shared" ca="1" si="40"/>
        <v>0</v>
      </c>
      <c r="E147" s="35">
        <f t="shared" ca="1" si="45"/>
        <v>2</v>
      </c>
      <c r="F147" s="35">
        <f t="shared" ca="1" si="46"/>
        <v>1</v>
      </c>
      <c r="G147" s="35">
        <f t="shared" ca="1" si="47"/>
        <v>0</v>
      </c>
      <c r="H147" s="35">
        <f t="shared" ca="1" si="48"/>
        <v>0</v>
      </c>
      <c r="I147" s="35">
        <f t="shared" ca="1" si="55"/>
        <v>0</v>
      </c>
      <c r="J147" s="35">
        <f t="shared" ca="1" si="41"/>
        <v>0</v>
      </c>
      <c r="K147" s="35">
        <f t="shared" ca="1" si="42"/>
        <v>0</v>
      </c>
      <c r="L147" s="36" t="str">
        <f t="shared" ca="1" si="43"/>
        <v/>
      </c>
      <c r="M147" s="37" t="s">
        <v>48</v>
      </c>
      <c r="N147" s="38" t="s">
        <v>48</v>
      </c>
      <c r="O147" s="39" t="s">
        <v>322</v>
      </c>
      <c r="P147" s="40"/>
      <c r="Q147" s="41"/>
      <c r="R147" s="42" t="s">
        <v>323</v>
      </c>
      <c r="S147" s="43" t="s">
        <v>83</v>
      </c>
      <c r="T147" s="44">
        <v>0.72</v>
      </c>
      <c r="U147" s="45"/>
      <c r="V147" s="45"/>
      <c r="W147" s="46"/>
    </row>
    <row r="148" spans="1:23" s="47" customFormat="1" ht="22.5" x14ac:dyDescent="0.2">
      <c r="A148" s="34" t="str">
        <f t="shared" si="54"/>
        <v>S</v>
      </c>
      <c r="B148" s="35">
        <f t="shared" ref="B148:B211" ca="1" si="56">IF(OR(C148="s",C148=0),OFFSET(B148,-1,0),C148)</f>
        <v>2</v>
      </c>
      <c r="C148" s="35" t="str">
        <f t="shared" ca="1" si="44"/>
        <v>S</v>
      </c>
      <c r="D148" s="35">
        <f t="shared" ref="D148:D211" ca="1" si="57">IF(OR(C148="S",C148=0),0,IF(ISERROR(K148),J148,SMALL(J148:K148,1)))</f>
        <v>0</v>
      </c>
      <c r="E148" s="35">
        <f t="shared" ca="1" si="45"/>
        <v>2</v>
      </c>
      <c r="F148" s="35">
        <f t="shared" ca="1" si="46"/>
        <v>1</v>
      </c>
      <c r="G148" s="35">
        <f t="shared" ca="1" si="47"/>
        <v>0</v>
      </c>
      <c r="H148" s="35">
        <f t="shared" ca="1" si="48"/>
        <v>0</v>
      </c>
      <c r="I148" s="35">
        <f t="shared" ca="1" si="55"/>
        <v>0</v>
      </c>
      <c r="J148" s="35">
        <f t="shared" ref="J148:J214" ca="1" si="58">IF(OR($C148="S",$C148=0),0,MATCH(0,OFFSET($D148,1,$C148,ROW($C$441)-ROW($C148)),0))</f>
        <v>0</v>
      </c>
      <c r="K148" s="35">
        <f t="shared" ref="K148:K214" ca="1" si="59">IF(OR($C148="S",$C148=0),0,MATCH(OFFSET($D148,0,$C148)+1,OFFSET($D148,1,$C148,ROW($C$441)-ROW($C148)),0))</f>
        <v>0</v>
      </c>
      <c r="L148" s="36" t="str">
        <f t="shared" ref="L148:L211" ca="1" si="60">IF(OR(W148&gt;0,$C148=1),"F","")</f>
        <v/>
      </c>
      <c r="M148" s="37" t="s">
        <v>48</v>
      </c>
      <c r="N148" s="38" t="s">
        <v>48</v>
      </c>
      <c r="O148" s="39" t="s">
        <v>324</v>
      </c>
      <c r="P148" s="40"/>
      <c r="Q148" s="41"/>
      <c r="R148" s="42" t="s">
        <v>325</v>
      </c>
      <c r="S148" s="43" t="s">
        <v>74</v>
      </c>
      <c r="T148" s="44">
        <v>1</v>
      </c>
      <c r="U148" s="45"/>
      <c r="V148" s="45"/>
      <c r="W148" s="46"/>
    </row>
    <row r="149" spans="1:23" s="47" customFormat="1" x14ac:dyDescent="0.2">
      <c r="A149" s="34" t="str">
        <f t="shared" si="54"/>
        <v>S</v>
      </c>
      <c r="B149" s="35">
        <f t="shared" ca="1" si="56"/>
        <v>2</v>
      </c>
      <c r="C149" s="35" t="str">
        <f t="shared" ref="C149:C212" ca="1" si="61">IF(OFFSET(C149,-1,0)="L",1,IF(OFFSET(C149,-1,0)=1,2,IF(OR(A149="s",A149=0),"S",IF(AND(OFFSET(C149,-1,0)=2,A149=4),3,IF(AND(OR(OFFSET(C149,-1,0)="s",OFFSET(C149,-1,0)=0),A149&lt;&gt;"s",A149&gt;OFFSET(B149,-1,0)),OFFSET(B149,-1,0),A149)))))</f>
        <v>S</v>
      </c>
      <c r="D149" s="35">
        <f t="shared" ca="1" si="57"/>
        <v>0</v>
      </c>
      <c r="E149" s="35">
        <f t="shared" ref="E149:E212" ca="1" si="62">IF($C149=1,OFFSET(E149,-1,0)+1,OFFSET(E149,-1,0))</f>
        <v>2</v>
      </c>
      <c r="F149" s="35">
        <f t="shared" ref="F149:F212" ca="1" si="63">IF($C149=1,0,IF($C149=2,OFFSET(F149,-1,0)+1,OFFSET(F149,-1,0)))</f>
        <v>1</v>
      </c>
      <c r="G149" s="35">
        <f t="shared" ref="G149:G212" ca="1" si="64">IF(AND($C149&lt;=2,$C149&lt;&gt;0),0,IF($C149=3,OFFSET(G149,-1,0)+1,OFFSET(G149,-1,0)))</f>
        <v>0</v>
      </c>
      <c r="H149" s="35">
        <f t="shared" ref="H149:H212" ca="1" si="65">IF(AND($C149&lt;=3,$C149&lt;&gt;0),0,IF($C149=4,OFFSET(H149,-1,0)+1,OFFSET(H149,-1,0)))</f>
        <v>0</v>
      </c>
      <c r="I149" s="35">
        <f t="shared" ca="1" si="55"/>
        <v>0</v>
      </c>
      <c r="J149" s="35">
        <f t="shared" ca="1" si="58"/>
        <v>0</v>
      </c>
      <c r="K149" s="35">
        <f t="shared" ca="1" si="59"/>
        <v>0</v>
      </c>
      <c r="L149" s="36" t="str">
        <f t="shared" ca="1" si="60"/>
        <v/>
      </c>
      <c r="M149" s="37" t="s">
        <v>48</v>
      </c>
      <c r="N149" s="38" t="s">
        <v>48</v>
      </c>
      <c r="O149" s="39" t="s">
        <v>326</v>
      </c>
      <c r="P149" s="40"/>
      <c r="Q149" s="41"/>
      <c r="R149" s="42" t="s">
        <v>327</v>
      </c>
      <c r="S149" s="43" t="s">
        <v>62</v>
      </c>
      <c r="T149" s="44">
        <v>57.8</v>
      </c>
      <c r="U149" s="45"/>
      <c r="V149" s="45"/>
      <c r="W149" s="46"/>
    </row>
    <row r="150" spans="1:23" s="47" customFormat="1" ht="20.100000000000001" customHeight="1" x14ac:dyDescent="0.2">
      <c r="A150" s="34">
        <f t="shared" si="54"/>
        <v>2</v>
      </c>
      <c r="B150" s="35">
        <f t="shared" ca="1" si="56"/>
        <v>2</v>
      </c>
      <c r="C150" s="35">
        <f t="shared" ca="1" si="61"/>
        <v>2</v>
      </c>
      <c r="D150" s="35">
        <f t="shared" ca="1" si="57"/>
        <v>3</v>
      </c>
      <c r="E150" s="35">
        <f t="shared" ca="1" si="62"/>
        <v>2</v>
      </c>
      <c r="F150" s="35">
        <f t="shared" ca="1" si="63"/>
        <v>2</v>
      </c>
      <c r="G150" s="35">
        <f t="shared" ca="1" si="64"/>
        <v>0</v>
      </c>
      <c r="H150" s="35">
        <f t="shared" ca="1" si="65"/>
        <v>0</v>
      </c>
      <c r="I150" s="35">
        <f t="shared" ca="1" si="55"/>
        <v>0</v>
      </c>
      <c r="J150" s="35">
        <f t="shared" ca="1" si="58"/>
        <v>27</v>
      </c>
      <c r="K150" s="35">
        <f t="shared" ca="1" si="59"/>
        <v>3</v>
      </c>
      <c r="L150" s="36" t="str">
        <f t="shared" ca="1" si="60"/>
        <v/>
      </c>
      <c r="M150" s="37" t="s">
        <v>57</v>
      </c>
      <c r="N150" s="38" t="s">
        <v>57</v>
      </c>
      <c r="O150" s="70" t="s">
        <v>328</v>
      </c>
      <c r="P150" s="40"/>
      <c r="Q150" s="41"/>
      <c r="R150" s="71" t="s">
        <v>80</v>
      </c>
      <c r="S150" s="43" t="s">
        <v>56</v>
      </c>
      <c r="T150" s="44"/>
      <c r="U150" s="45"/>
      <c r="V150" s="45"/>
      <c r="W150" s="72"/>
    </row>
    <row r="151" spans="1:23" s="47" customFormat="1" ht="22.5" x14ac:dyDescent="0.2">
      <c r="A151" s="34" t="str">
        <f t="shared" si="54"/>
        <v>S</v>
      </c>
      <c r="B151" s="35">
        <f t="shared" ca="1" si="56"/>
        <v>2</v>
      </c>
      <c r="C151" s="35" t="str">
        <f t="shared" ca="1" si="61"/>
        <v>S</v>
      </c>
      <c r="D151" s="35">
        <f t="shared" ca="1" si="57"/>
        <v>0</v>
      </c>
      <c r="E151" s="35">
        <f t="shared" ca="1" si="62"/>
        <v>2</v>
      </c>
      <c r="F151" s="35">
        <f t="shared" ca="1" si="63"/>
        <v>2</v>
      </c>
      <c r="G151" s="35">
        <f t="shared" ca="1" si="64"/>
        <v>0</v>
      </c>
      <c r="H151" s="35">
        <f t="shared" ca="1" si="65"/>
        <v>0</v>
      </c>
      <c r="I151" s="35">
        <f t="shared" ca="1" si="55"/>
        <v>0</v>
      </c>
      <c r="J151" s="35">
        <f t="shared" ca="1" si="58"/>
        <v>0</v>
      </c>
      <c r="K151" s="35">
        <f t="shared" ca="1" si="59"/>
        <v>0</v>
      </c>
      <c r="L151" s="36" t="str">
        <f t="shared" ca="1" si="60"/>
        <v/>
      </c>
      <c r="M151" s="37" t="s">
        <v>48</v>
      </c>
      <c r="N151" s="38" t="s">
        <v>48</v>
      </c>
      <c r="O151" s="39" t="s">
        <v>329</v>
      </c>
      <c r="P151" s="40"/>
      <c r="Q151" s="41"/>
      <c r="R151" s="42" t="s">
        <v>82</v>
      </c>
      <c r="S151" s="43" t="s">
        <v>83</v>
      </c>
      <c r="T151" s="44">
        <v>19.945</v>
      </c>
      <c r="U151" s="45"/>
      <c r="V151" s="45"/>
      <c r="W151" s="46"/>
    </row>
    <row r="152" spans="1:23" s="47" customFormat="1" x14ac:dyDescent="0.2">
      <c r="A152" s="34" t="str">
        <f t="shared" si="54"/>
        <v>S</v>
      </c>
      <c r="B152" s="35">
        <f t="shared" ca="1" si="56"/>
        <v>2</v>
      </c>
      <c r="C152" s="35" t="str">
        <f t="shared" ca="1" si="61"/>
        <v>S</v>
      </c>
      <c r="D152" s="35">
        <f t="shared" ca="1" si="57"/>
        <v>0</v>
      </c>
      <c r="E152" s="35">
        <f t="shared" ca="1" si="62"/>
        <v>2</v>
      </c>
      <c r="F152" s="35">
        <f t="shared" ca="1" si="63"/>
        <v>2</v>
      </c>
      <c r="G152" s="35">
        <f t="shared" ca="1" si="64"/>
        <v>0</v>
      </c>
      <c r="H152" s="35">
        <f t="shared" ca="1" si="65"/>
        <v>0</v>
      </c>
      <c r="I152" s="35">
        <f t="shared" ca="1" si="55"/>
        <v>0</v>
      </c>
      <c r="J152" s="35">
        <f t="shared" ca="1" si="58"/>
        <v>0</v>
      </c>
      <c r="K152" s="35">
        <f t="shared" ca="1" si="59"/>
        <v>0</v>
      </c>
      <c r="L152" s="36" t="str">
        <f t="shared" ca="1" si="60"/>
        <v/>
      </c>
      <c r="M152" s="37" t="s">
        <v>48</v>
      </c>
      <c r="N152" s="38" t="s">
        <v>48</v>
      </c>
      <c r="O152" s="39" t="s">
        <v>330</v>
      </c>
      <c r="P152" s="40"/>
      <c r="Q152" s="41"/>
      <c r="R152" s="42" t="s">
        <v>86</v>
      </c>
      <c r="S152" s="43" t="s">
        <v>83</v>
      </c>
      <c r="T152" s="44">
        <v>19.945</v>
      </c>
      <c r="U152" s="45"/>
      <c r="V152" s="45"/>
      <c r="W152" s="46"/>
    </row>
    <row r="153" spans="1:23" s="47" customFormat="1" ht="20.100000000000001" customHeight="1" x14ac:dyDescent="0.2">
      <c r="A153" s="34">
        <f t="shared" si="54"/>
        <v>2</v>
      </c>
      <c r="B153" s="35">
        <f t="shared" ca="1" si="56"/>
        <v>2</v>
      </c>
      <c r="C153" s="35">
        <f t="shared" ca="1" si="61"/>
        <v>2</v>
      </c>
      <c r="D153" s="35">
        <f t="shared" ca="1" si="57"/>
        <v>6</v>
      </c>
      <c r="E153" s="35">
        <f t="shared" ca="1" si="62"/>
        <v>2</v>
      </c>
      <c r="F153" s="35">
        <f t="shared" ca="1" si="63"/>
        <v>3</v>
      </c>
      <c r="G153" s="35">
        <f t="shared" ca="1" si="64"/>
        <v>0</v>
      </c>
      <c r="H153" s="35">
        <f t="shared" ca="1" si="65"/>
        <v>0</v>
      </c>
      <c r="I153" s="35">
        <f t="shared" ca="1" si="55"/>
        <v>0</v>
      </c>
      <c r="J153" s="35">
        <f t="shared" ca="1" si="58"/>
        <v>24</v>
      </c>
      <c r="K153" s="35">
        <f t="shared" ca="1" si="59"/>
        <v>6</v>
      </c>
      <c r="L153" s="36" t="str">
        <f t="shared" ca="1" si="60"/>
        <v/>
      </c>
      <c r="M153" s="37" t="s">
        <v>57</v>
      </c>
      <c r="N153" s="38" t="s">
        <v>57</v>
      </c>
      <c r="O153" s="70" t="s">
        <v>331</v>
      </c>
      <c r="P153" s="40"/>
      <c r="Q153" s="41"/>
      <c r="R153" s="71" t="s">
        <v>332</v>
      </c>
      <c r="S153" s="43" t="s">
        <v>56</v>
      </c>
      <c r="T153" s="44"/>
      <c r="U153" s="45"/>
      <c r="V153" s="45"/>
      <c r="W153" s="72"/>
    </row>
    <row r="154" spans="1:23" s="47" customFormat="1" ht="22.5" x14ac:dyDescent="0.2">
      <c r="A154" s="34" t="str">
        <f t="shared" si="54"/>
        <v>S</v>
      </c>
      <c r="B154" s="35">
        <f t="shared" ca="1" si="56"/>
        <v>2</v>
      </c>
      <c r="C154" s="35" t="str">
        <f t="shared" ca="1" si="61"/>
        <v>S</v>
      </c>
      <c r="D154" s="35">
        <f t="shared" ca="1" si="57"/>
        <v>0</v>
      </c>
      <c r="E154" s="35">
        <f t="shared" ca="1" si="62"/>
        <v>2</v>
      </c>
      <c r="F154" s="35">
        <f t="shared" ca="1" si="63"/>
        <v>3</v>
      </c>
      <c r="G154" s="35">
        <f t="shared" ca="1" si="64"/>
        <v>0</v>
      </c>
      <c r="H154" s="35">
        <f t="shared" ca="1" si="65"/>
        <v>0</v>
      </c>
      <c r="I154" s="35">
        <f t="shared" ca="1" si="55"/>
        <v>0</v>
      </c>
      <c r="J154" s="35">
        <f t="shared" ca="1" si="58"/>
        <v>0</v>
      </c>
      <c r="K154" s="35">
        <f t="shared" ca="1" si="59"/>
        <v>0</v>
      </c>
      <c r="L154" s="36" t="str">
        <f t="shared" ca="1" si="60"/>
        <v/>
      </c>
      <c r="M154" s="37" t="s">
        <v>48</v>
      </c>
      <c r="N154" s="38" t="s">
        <v>48</v>
      </c>
      <c r="O154" s="39" t="s">
        <v>333</v>
      </c>
      <c r="P154" s="40"/>
      <c r="Q154" s="41"/>
      <c r="R154" s="42" t="s">
        <v>334</v>
      </c>
      <c r="S154" s="43" t="s">
        <v>83</v>
      </c>
      <c r="T154" s="44">
        <v>71.77</v>
      </c>
      <c r="U154" s="45"/>
      <c r="V154" s="45"/>
      <c r="W154" s="46"/>
    </row>
    <row r="155" spans="1:23" s="47" customFormat="1" ht="22.5" x14ac:dyDescent="0.2">
      <c r="A155" s="34" t="str">
        <f t="shared" si="54"/>
        <v>S</v>
      </c>
      <c r="B155" s="35">
        <f t="shared" ca="1" si="56"/>
        <v>2</v>
      </c>
      <c r="C155" s="35" t="str">
        <f t="shared" ca="1" si="61"/>
        <v>S</v>
      </c>
      <c r="D155" s="35">
        <f t="shared" ca="1" si="57"/>
        <v>0</v>
      </c>
      <c r="E155" s="35">
        <f t="shared" ca="1" si="62"/>
        <v>2</v>
      </c>
      <c r="F155" s="35">
        <f t="shared" ca="1" si="63"/>
        <v>3</v>
      </c>
      <c r="G155" s="35">
        <f t="shared" ca="1" si="64"/>
        <v>0</v>
      </c>
      <c r="H155" s="35">
        <f t="shared" ca="1" si="65"/>
        <v>0</v>
      </c>
      <c r="I155" s="35">
        <f t="shared" ca="1" si="55"/>
        <v>0</v>
      </c>
      <c r="J155" s="35">
        <f t="shared" ca="1" si="58"/>
        <v>0</v>
      </c>
      <c r="K155" s="35">
        <f t="shared" ca="1" si="59"/>
        <v>0</v>
      </c>
      <c r="L155" s="36" t="str">
        <f t="shared" ca="1" si="60"/>
        <v/>
      </c>
      <c r="M155" s="37" t="s">
        <v>48</v>
      </c>
      <c r="N155" s="38" t="s">
        <v>48</v>
      </c>
      <c r="O155" s="39" t="s">
        <v>335</v>
      </c>
      <c r="P155" s="40"/>
      <c r="Q155" s="41"/>
      <c r="R155" s="42" t="s">
        <v>336</v>
      </c>
      <c r="S155" s="43" t="s">
        <v>83</v>
      </c>
      <c r="T155" s="44">
        <v>71.77</v>
      </c>
      <c r="U155" s="45"/>
      <c r="V155" s="45"/>
      <c r="W155" s="46"/>
    </row>
    <row r="156" spans="1:23" s="47" customFormat="1" x14ac:dyDescent="0.2">
      <c r="A156" s="34" t="str">
        <f t="shared" si="54"/>
        <v>S</v>
      </c>
      <c r="B156" s="35">
        <f t="shared" ca="1" si="56"/>
        <v>2</v>
      </c>
      <c r="C156" s="35" t="str">
        <f t="shared" ca="1" si="61"/>
        <v>S</v>
      </c>
      <c r="D156" s="35">
        <f t="shared" ca="1" si="57"/>
        <v>0</v>
      </c>
      <c r="E156" s="35">
        <f t="shared" ca="1" si="62"/>
        <v>2</v>
      </c>
      <c r="F156" s="35">
        <f t="shared" ca="1" si="63"/>
        <v>3</v>
      </c>
      <c r="G156" s="35">
        <f t="shared" ca="1" si="64"/>
        <v>0</v>
      </c>
      <c r="H156" s="35">
        <f t="shared" ca="1" si="65"/>
        <v>0</v>
      </c>
      <c r="I156" s="35">
        <f t="shared" ca="1" si="55"/>
        <v>0</v>
      </c>
      <c r="J156" s="35">
        <f t="shared" ca="1" si="58"/>
        <v>0</v>
      </c>
      <c r="K156" s="35">
        <f t="shared" ca="1" si="59"/>
        <v>0</v>
      </c>
      <c r="L156" s="36" t="str">
        <f t="shared" ca="1" si="60"/>
        <v/>
      </c>
      <c r="M156" s="37" t="s">
        <v>48</v>
      </c>
      <c r="N156" s="38" t="s">
        <v>48</v>
      </c>
      <c r="O156" s="39" t="s">
        <v>337</v>
      </c>
      <c r="P156" s="40"/>
      <c r="Q156" s="41"/>
      <c r="R156" s="42" t="s">
        <v>338</v>
      </c>
      <c r="S156" s="43" t="s">
        <v>84</v>
      </c>
      <c r="T156" s="44">
        <v>71.77</v>
      </c>
      <c r="U156" s="45"/>
      <c r="V156" s="45"/>
      <c r="W156" s="46"/>
    </row>
    <row r="157" spans="1:23" s="47" customFormat="1" x14ac:dyDescent="0.2">
      <c r="A157" s="34" t="str">
        <f t="shared" si="54"/>
        <v>S</v>
      </c>
      <c r="B157" s="35">
        <f t="shared" ca="1" si="56"/>
        <v>2</v>
      </c>
      <c r="C157" s="35" t="str">
        <f t="shared" ca="1" si="61"/>
        <v>S</v>
      </c>
      <c r="D157" s="35">
        <f t="shared" ca="1" si="57"/>
        <v>0</v>
      </c>
      <c r="E157" s="35">
        <f t="shared" ca="1" si="62"/>
        <v>2</v>
      </c>
      <c r="F157" s="35">
        <f t="shared" ca="1" si="63"/>
        <v>3</v>
      </c>
      <c r="G157" s="35">
        <f t="shared" ca="1" si="64"/>
        <v>0</v>
      </c>
      <c r="H157" s="35">
        <f t="shared" ca="1" si="65"/>
        <v>0</v>
      </c>
      <c r="I157" s="35">
        <f t="shared" ca="1" si="55"/>
        <v>0</v>
      </c>
      <c r="J157" s="35">
        <f t="shared" ca="1" si="58"/>
        <v>0</v>
      </c>
      <c r="K157" s="35">
        <f t="shared" ca="1" si="59"/>
        <v>0</v>
      </c>
      <c r="L157" s="36" t="str">
        <f t="shared" ca="1" si="60"/>
        <v/>
      </c>
      <c r="M157" s="37" t="s">
        <v>48</v>
      </c>
      <c r="N157" s="38" t="s">
        <v>48</v>
      </c>
      <c r="O157" s="39" t="s">
        <v>339</v>
      </c>
      <c r="P157" s="40"/>
      <c r="Q157" s="41"/>
      <c r="R157" s="42" t="s">
        <v>340</v>
      </c>
      <c r="S157" s="43" t="s">
        <v>341</v>
      </c>
      <c r="T157" s="44">
        <v>717.69999999999993</v>
      </c>
      <c r="U157" s="45"/>
      <c r="V157" s="45"/>
      <c r="W157" s="46"/>
    </row>
    <row r="158" spans="1:23" s="47" customFormat="1" ht="22.5" x14ac:dyDescent="0.2">
      <c r="A158" s="34" t="str">
        <f t="shared" si="54"/>
        <v>S</v>
      </c>
      <c r="B158" s="35">
        <f t="shared" ca="1" si="56"/>
        <v>2</v>
      </c>
      <c r="C158" s="35" t="str">
        <f t="shared" ca="1" si="61"/>
        <v>S</v>
      </c>
      <c r="D158" s="35">
        <f t="shared" ca="1" si="57"/>
        <v>0</v>
      </c>
      <c r="E158" s="35">
        <f t="shared" ca="1" si="62"/>
        <v>2</v>
      </c>
      <c r="F158" s="35">
        <f t="shared" ca="1" si="63"/>
        <v>3</v>
      </c>
      <c r="G158" s="35">
        <f t="shared" ca="1" si="64"/>
        <v>0</v>
      </c>
      <c r="H158" s="35">
        <f t="shared" ca="1" si="65"/>
        <v>0</v>
      </c>
      <c r="I158" s="35">
        <f t="shared" ca="1" si="55"/>
        <v>0</v>
      </c>
      <c r="J158" s="35">
        <f t="shared" ca="1" si="58"/>
        <v>0</v>
      </c>
      <c r="K158" s="35">
        <f t="shared" ca="1" si="59"/>
        <v>0</v>
      </c>
      <c r="L158" s="36" t="str">
        <f t="shared" ca="1" si="60"/>
        <v/>
      </c>
      <c r="M158" s="37" t="s">
        <v>48</v>
      </c>
      <c r="N158" s="38" t="s">
        <v>48</v>
      </c>
      <c r="O158" s="39" t="s">
        <v>342</v>
      </c>
      <c r="P158" s="40"/>
      <c r="Q158" s="41"/>
      <c r="R158" s="42" t="s">
        <v>343</v>
      </c>
      <c r="S158" s="43" t="s">
        <v>83</v>
      </c>
      <c r="T158" s="44">
        <v>71.77</v>
      </c>
      <c r="U158" s="45"/>
      <c r="V158" s="45"/>
      <c r="W158" s="46"/>
    </row>
    <row r="159" spans="1:23" s="47" customFormat="1" ht="20.100000000000001" customHeight="1" x14ac:dyDescent="0.2">
      <c r="A159" s="34">
        <f t="shared" si="54"/>
        <v>2</v>
      </c>
      <c r="B159" s="35">
        <f t="shared" ca="1" si="56"/>
        <v>2</v>
      </c>
      <c r="C159" s="35">
        <f t="shared" ca="1" si="61"/>
        <v>2</v>
      </c>
      <c r="D159" s="35">
        <f t="shared" ca="1" si="57"/>
        <v>2</v>
      </c>
      <c r="E159" s="35">
        <f t="shared" ca="1" si="62"/>
        <v>2</v>
      </c>
      <c r="F159" s="35">
        <f t="shared" ca="1" si="63"/>
        <v>4</v>
      </c>
      <c r="G159" s="35">
        <f t="shared" ca="1" si="64"/>
        <v>0</v>
      </c>
      <c r="H159" s="35">
        <f t="shared" ca="1" si="65"/>
        <v>0</v>
      </c>
      <c r="I159" s="35">
        <f t="shared" ca="1" si="55"/>
        <v>0</v>
      </c>
      <c r="J159" s="35">
        <f t="shared" ca="1" si="58"/>
        <v>18</v>
      </c>
      <c r="K159" s="35">
        <f t="shared" ca="1" si="59"/>
        <v>2</v>
      </c>
      <c r="L159" s="36" t="str">
        <f t="shared" ca="1" si="60"/>
        <v/>
      </c>
      <c r="M159" s="37" t="s">
        <v>57</v>
      </c>
      <c r="N159" s="38" t="s">
        <v>57</v>
      </c>
      <c r="O159" s="70" t="s">
        <v>344</v>
      </c>
      <c r="P159" s="40"/>
      <c r="Q159" s="41"/>
      <c r="R159" s="71" t="s">
        <v>268</v>
      </c>
      <c r="S159" s="43" t="s">
        <v>56</v>
      </c>
      <c r="T159" s="44"/>
      <c r="U159" s="45"/>
      <c r="V159" s="45"/>
      <c r="W159" s="72"/>
    </row>
    <row r="160" spans="1:23" s="47" customFormat="1" ht="33.75" x14ac:dyDescent="0.2">
      <c r="A160" s="34" t="str">
        <f t="shared" si="54"/>
        <v>S</v>
      </c>
      <c r="B160" s="35">
        <f t="shared" ca="1" si="56"/>
        <v>2</v>
      </c>
      <c r="C160" s="35" t="str">
        <f t="shared" ca="1" si="61"/>
        <v>S</v>
      </c>
      <c r="D160" s="35">
        <f t="shared" ca="1" si="57"/>
        <v>0</v>
      </c>
      <c r="E160" s="35">
        <f t="shared" ca="1" si="62"/>
        <v>2</v>
      </c>
      <c r="F160" s="35">
        <f t="shared" ca="1" si="63"/>
        <v>4</v>
      </c>
      <c r="G160" s="35">
        <f t="shared" ca="1" si="64"/>
        <v>0</v>
      </c>
      <c r="H160" s="35">
        <f t="shared" ca="1" si="65"/>
        <v>0</v>
      </c>
      <c r="I160" s="35">
        <f t="shared" ca="1" si="55"/>
        <v>0</v>
      </c>
      <c r="J160" s="35">
        <f t="shared" ca="1" si="58"/>
        <v>0</v>
      </c>
      <c r="K160" s="35">
        <f t="shared" ca="1" si="59"/>
        <v>0</v>
      </c>
      <c r="L160" s="36" t="str">
        <f t="shared" ca="1" si="60"/>
        <v/>
      </c>
      <c r="M160" s="37" t="s">
        <v>48</v>
      </c>
      <c r="N160" s="38" t="s">
        <v>48</v>
      </c>
      <c r="O160" s="39" t="s">
        <v>345</v>
      </c>
      <c r="P160" s="40"/>
      <c r="Q160" s="41"/>
      <c r="R160" s="42" t="s">
        <v>346</v>
      </c>
      <c r="S160" s="43" t="s">
        <v>62</v>
      </c>
      <c r="T160" s="44">
        <v>4.32</v>
      </c>
      <c r="U160" s="45"/>
      <c r="V160" s="45"/>
      <c r="W160" s="46"/>
    </row>
    <row r="161" spans="1:23" s="47" customFormat="1" ht="20.100000000000001" customHeight="1" x14ac:dyDescent="0.2">
      <c r="A161" s="34">
        <f t="shared" si="54"/>
        <v>2</v>
      </c>
      <c r="B161" s="35">
        <f t="shared" ca="1" si="56"/>
        <v>2</v>
      </c>
      <c r="C161" s="35">
        <f t="shared" ca="1" si="61"/>
        <v>2</v>
      </c>
      <c r="D161" s="35">
        <f t="shared" ca="1" si="57"/>
        <v>2</v>
      </c>
      <c r="E161" s="35">
        <f t="shared" ca="1" si="62"/>
        <v>2</v>
      </c>
      <c r="F161" s="35">
        <f t="shared" ca="1" si="63"/>
        <v>5</v>
      </c>
      <c r="G161" s="35">
        <f t="shared" ca="1" si="64"/>
        <v>0</v>
      </c>
      <c r="H161" s="35">
        <f t="shared" ca="1" si="65"/>
        <v>0</v>
      </c>
      <c r="I161" s="35">
        <f t="shared" ca="1" si="55"/>
        <v>0</v>
      </c>
      <c r="J161" s="35">
        <f t="shared" ca="1" si="58"/>
        <v>16</v>
      </c>
      <c r="K161" s="35">
        <f t="shared" ca="1" si="59"/>
        <v>2</v>
      </c>
      <c r="L161" s="36" t="str">
        <f t="shared" ca="1" si="60"/>
        <v/>
      </c>
      <c r="M161" s="37" t="s">
        <v>57</v>
      </c>
      <c r="N161" s="38" t="s">
        <v>57</v>
      </c>
      <c r="O161" s="70" t="s">
        <v>347</v>
      </c>
      <c r="P161" s="40"/>
      <c r="Q161" s="41"/>
      <c r="R161" s="71" t="s">
        <v>348</v>
      </c>
      <c r="S161" s="43" t="s">
        <v>56</v>
      </c>
      <c r="T161" s="44"/>
      <c r="U161" s="45"/>
      <c r="V161" s="45"/>
      <c r="W161" s="72"/>
    </row>
    <row r="162" spans="1:23" s="47" customFormat="1" ht="33.75" x14ac:dyDescent="0.2">
      <c r="A162" s="34" t="str">
        <f t="shared" si="54"/>
        <v>S</v>
      </c>
      <c r="B162" s="35">
        <f t="shared" ca="1" si="56"/>
        <v>2</v>
      </c>
      <c r="C162" s="35" t="str">
        <f t="shared" ca="1" si="61"/>
        <v>S</v>
      </c>
      <c r="D162" s="35">
        <f t="shared" ca="1" si="57"/>
        <v>0</v>
      </c>
      <c r="E162" s="35">
        <f t="shared" ca="1" si="62"/>
        <v>2</v>
      </c>
      <c r="F162" s="35">
        <f t="shared" ca="1" si="63"/>
        <v>5</v>
      </c>
      <c r="G162" s="35">
        <f t="shared" ca="1" si="64"/>
        <v>0</v>
      </c>
      <c r="H162" s="35">
        <f t="shared" ca="1" si="65"/>
        <v>0</v>
      </c>
      <c r="I162" s="35">
        <f t="shared" ca="1" si="55"/>
        <v>0</v>
      </c>
      <c r="J162" s="35">
        <f t="shared" ca="1" si="58"/>
        <v>0</v>
      </c>
      <c r="K162" s="35">
        <f t="shared" ca="1" si="59"/>
        <v>0</v>
      </c>
      <c r="L162" s="36" t="str">
        <f t="shared" ca="1" si="60"/>
        <v/>
      </c>
      <c r="M162" s="37" t="s">
        <v>48</v>
      </c>
      <c r="N162" s="38" t="s">
        <v>48</v>
      </c>
      <c r="O162" s="39" t="s">
        <v>349</v>
      </c>
      <c r="P162" s="40"/>
      <c r="Q162" s="41"/>
      <c r="R162" s="42" t="s">
        <v>350</v>
      </c>
      <c r="S162" s="43" t="s">
        <v>71</v>
      </c>
      <c r="T162" s="44">
        <v>40.1</v>
      </c>
      <c r="U162" s="45"/>
      <c r="V162" s="45"/>
      <c r="W162" s="46"/>
    </row>
    <row r="163" spans="1:23" s="47" customFormat="1" ht="20.100000000000001" customHeight="1" x14ac:dyDescent="0.2">
      <c r="A163" s="34">
        <f t="shared" si="54"/>
        <v>2</v>
      </c>
      <c r="B163" s="35">
        <f t="shared" ca="1" si="56"/>
        <v>2</v>
      </c>
      <c r="C163" s="35">
        <f t="shared" ca="1" si="61"/>
        <v>2</v>
      </c>
      <c r="D163" s="35">
        <f t="shared" ca="1" si="57"/>
        <v>3</v>
      </c>
      <c r="E163" s="35">
        <f t="shared" ca="1" si="62"/>
        <v>2</v>
      </c>
      <c r="F163" s="35">
        <f t="shared" ca="1" si="63"/>
        <v>6</v>
      </c>
      <c r="G163" s="35">
        <f t="shared" ca="1" si="64"/>
        <v>0</v>
      </c>
      <c r="H163" s="35">
        <f t="shared" ca="1" si="65"/>
        <v>0</v>
      </c>
      <c r="I163" s="35">
        <f t="shared" ca="1" si="55"/>
        <v>0</v>
      </c>
      <c r="J163" s="35">
        <f t="shared" ca="1" si="58"/>
        <v>14</v>
      </c>
      <c r="K163" s="35">
        <f t="shared" ca="1" si="59"/>
        <v>3</v>
      </c>
      <c r="L163" s="36" t="str">
        <f t="shared" ca="1" si="60"/>
        <v/>
      </c>
      <c r="M163" s="37" t="s">
        <v>57</v>
      </c>
      <c r="N163" s="38" t="s">
        <v>57</v>
      </c>
      <c r="O163" s="70" t="s">
        <v>351</v>
      </c>
      <c r="P163" s="40"/>
      <c r="Q163" s="41"/>
      <c r="R163" s="71" t="s">
        <v>352</v>
      </c>
      <c r="S163" s="43" t="s">
        <v>56</v>
      </c>
      <c r="T163" s="44"/>
      <c r="U163" s="45"/>
      <c r="V163" s="45"/>
      <c r="W163" s="72"/>
    </row>
    <row r="164" spans="1:23" s="47" customFormat="1" x14ac:dyDescent="0.2">
      <c r="A164" s="34" t="str">
        <f t="shared" si="54"/>
        <v>S</v>
      </c>
      <c r="B164" s="35">
        <f t="shared" ca="1" si="56"/>
        <v>2</v>
      </c>
      <c r="C164" s="35" t="str">
        <f t="shared" ca="1" si="61"/>
        <v>S</v>
      </c>
      <c r="D164" s="35">
        <f t="shared" ca="1" si="57"/>
        <v>0</v>
      </c>
      <c r="E164" s="35">
        <f t="shared" ca="1" si="62"/>
        <v>2</v>
      </c>
      <c r="F164" s="35">
        <f t="shared" ca="1" si="63"/>
        <v>6</v>
      </c>
      <c r="G164" s="35">
        <f t="shared" ca="1" si="64"/>
        <v>0</v>
      </c>
      <c r="H164" s="35">
        <f t="shared" ca="1" si="65"/>
        <v>0</v>
      </c>
      <c r="I164" s="35">
        <f t="shared" ca="1" si="55"/>
        <v>0</v>
      </c>
      <c r="J164" s="35">
        <f t="shared" ca="1" si="58"/>
        <v>0</v>
      </c>
      <c r="K164" s="35">
        <f t="shared" ca="1" si="59"/>
        <v>0</v>
      </c>
      <c r="L164" s="36" t="str">
        <f t="shared" ca="1" si="60"/>
        <v/>
      </c>
      <c r="M164" s="37" t="s">
        <v>48</v>
      </c>
      <c r="N164" s="38" t="s">
        <v>48</v>
      </c>
      <c r="O164" s="39" t="s">
        <v>353</v>
      </c>
      <c r="P164" s="40"/>
      <c r="Q164" s="41"/>
      <c r="R164" s="42" t="s">
        <v>354</v>
      </c>
      <c r="S164" s="43" t="s">
        <v>71</v>
      </c>
      <c r="T164" s="44">
        <v>17.670000000000002</v>
      </c>
      <c r="U164" s="45"/>
      <c r="V164" s="45"/>
      <c r="W164" s="46"/>
    </row>
    <row r="165" spans="1:23" s="47" customFormat="1" ht="22.5" x14ac:dyDescent="0.2">
      <c r="A165" s="34" t="str">
        <f t="shared" si="54"/>
        <v>S</v>
      </c>
      <c r="B165" s="35">
        <f t="shared" ca="1" si="56"/>
        <v>2</v>
      </c>
      <c r="C165" s="35" t="str">
        <f t="shared" ca="1" si="61"/>
        <v>S</v>
      </c>
      <c r="D165" s="35">
        <f t="shared" ca="1" si="57"/>
        <v>0</v>
      </c>
      <c r="E165" s="35">
        <f t="shared" ca="1" si="62"/>
        <v>2</v>
      </c>
      <c r="F165" s="35">
        <f t="shared" ca="1" si="63"/>
        <v>6</v>
      </c>
      <c r="G165" s="35">
        <f t="shared" ca="1" si="64"/>
        <v>0</v>
      </c>
      <c r="H165" s="35">
        <f t="shared" ca="1" si="65"/>
        <v>0</v>
      </c>
      <c r="I165" s="35">
        <f t="shared" ca="1" si="55"/>
        <v>0</v>
      </c>
      <c r="J165" s="35">
        <f t="shared" ca="1" si="58"/>
        <v>0</v>
      </c>
      <c r="K165" s="35">
        <f t="shared" ca="1" si="59"/>
        <v>0</v>
      </c>
      <c r="L165" s="36" t="str">
        <f t="shared" ca="1" si="60"/>
        <v/>
      </c>
      <c r="M165" s="37" t="s">
        <v>48</v>
      </c>
      <c r="N165" s="38" t="s">
        <v>48</v>
      </c>
      <c r="O165" s="39" t="s">
        <v>355</v>
      </c>
      <c r="P165" s="40"/>
      <c r="Q165" s="41"/>
      <c r="R165" s="42" t="s">
        <v>356</v>
      </c>
      <c r="S165" s="43" t="s">
        <v>63</v>
      </c>
      <c r="T165" s="44">
        <v>7.5</v>
      </c>
      <c r="U165" s="45"/>
      <c r="V165" s="45"/>
      <c r="W165" s="46"/>
    </row>
    <row r="166" spans="1:23" s="47" customFormat="1" ht="20.100000000000001" customHeight="1" x14ac:dyDescent="0.2">
      <c r="A166" s="34">
        <f t="shared" si="54"/>
        <v>2</v>
      </c>
      <c r="B166" s="35">
        <f t="shared" ca="1" si="56"/>
        <v>2</v>
      </c>
      <c r="C166" s="35">
        <f t="shared" ca="1" si="61"/>
        <v>2</v>
      </c>
      <c r="D166" s="35">
        <f t="shared" ca="1" si="57"/>
        <v>3</v>
      </c>
      <c r="E166" s="35">
        <f t="shared" ca="1" si="62"/>
        <v>2</v>
      </c>
      <c r="F166" s="35">
        <f t="shared" ca="1" si="63"/>
        <v>7</v>
      </c>
      <c r="G166" s="35">
        <f t="shared" ca="1" si="64"/>
        <v>0</v>
      </c>
      <c r="H166" s="35">
        <f t="shared" ca="1" si="65"/>
        <v>0</v>
      </c>
      <c r="I166" s="35">
        <f t="shared" ca="1" si="55"/>
        <v>0</v>
      </c>
      <c r="J166" s="35">
        <f t="shared" ca="1" si="58"/>
        <v>11</v>
      </c>
      <c r="K166" s="35">
        <f t="shared" ca="1" si="59"/>
        <v>3</v>
      </c>
      <c r="L166" s="36" t="str">
        <f t="shared" ca="1" si="60"/>
        <v/>
      </c>
      <c r="M166" s="37" t="s">
        <v>57</v>
      </c>
      <c r="N166" s="38" t="s">
        <v>57</v>
      </c>
      <c r="O166" s="70" t="s">
        <v>357</v>
      </c>
      <c r="P166" s="40"/>
      <c r="Q166" s="41"/>
      <c r="R166" s="71" t="s">
        <v>272</v>
      </c>
      <c r="S166" s="43" t="s">
        <v>56</v>
      </c>
      <c r="T166" s="44"/>
      <c r="U166" s="45"/>
      <c r="V166" s="45"/>
      <c r="W166" s="72"/>
    </row>
    <row r="167" spans="1:23" s="47" customFormat="1" ht="33.75" x14ac:dyDescent="0.2">
      <c r="A167" s="34" t="str">
        <f t="shared" si="54"/>
        <v>S</v>
      </c>
      <c r="B167" s="35">
        <f t="shared" ca="1" si="56"/>
        <v>2</v>
      </c>
      <c r="C167" s="35" t="str">
        <f t="shared" ca="1" si="61"/>
        <v>S</v>
      </c>
      <c r="D167" s="35">
        <f t="shared" ca="1" si="57"/>
        <v>0</v>
      </c>
      <c r="E167" s="35">
        <f t="shared" ca="1" si="62"/>
        <v>2</v>
      </c>
      <c r="F167" s="35">
        <f t="shared" ca="1" si="63"/>
        <v>7</v>
      </c>
      <c r="G167" s="35">
        <f t="shared" ca="1" si="64"/>
        <v>0</v>
      </c>
      <c r="H167" s="35">
        <f t="shared" ca="1" si="65"/>
        <v>0</v>
      </c>
      <c r="I167" s="35">
        <f t="shared" ca="1" si="55"/>
        <v>0</v>
      </c>
      <c r="J167" s="35">
        <f t="shared" ca="1" si="58"/>
        <v>0</v>
      </c>
      <c r="K167" s="35">
        <f t="shared" ca="1" si="59"/>
        <v>0</v>
      </c>
      <c r="L167" s="36" t="str">
        <f t="shared" ca="1" si="60"/>
        <v/>
      </c>
      <c r="M167" s="37" t="s">
        <v>48</v>
      </c>
      <c r="N167" s="38" t="s">
        <v>48</v>
      </c>
      <c r="O167" s="39" t="s">
        <v>358</v>
      </c>
      <c r="P167" s="40"/>
      <c r="Q167" s="41"/>
      <c r="R167" s="42" t="s">
        <v>359</v>
      </c>
      <c r="S167" s="43" t="s">
        <v>62</v>
      </c>
      <c r="T167" s="44">
        <v>8.64</v>
      </c>
      <c r="U167" s="45"/>
      <c r="V167" s="45"/>
      <c r="W167" s="46"/>
    </row>
    <row r="168" spans="1:23" s="47" customFormat="1" ht="45" x14ac:dyDescent="0.2">
      <c r="A168" s="34" t="str">
        <f t="shared" si="54"/>
        <v>S</v>
      </c>
      <c r="B168" s="35">
        <f t="shared" ca="1" si="56"/>
        <v>2</v>
      </c>
      <c r="C168" s="35" t="str">
        <f t="shared" ca="1" si="61"/>
        <v>S</v>
      </c>
      <c r="D168" s="35">
        <f t="shared" ca="1" si="57"/>
        <v>0</v>
      </c>
      <c r="E168" s="35">
        <f t="shared" ca="1" si="62"/>
        <v>2</v>
      </c>
      <c r="F168" s="35">
        <f t="shared" ca="1" si="63"/>
        <v>7</v>
      </c>
      <c r="G168" s="35">
        <f t="shared" ca="1" si="64"/>
        <v>0</v>
      </c>
      <c r="H168" s="35">
        <f t="shared" ca="1" si="65"/>
        <v>0</v>
      </c>
      <c r="I168" s="35">
        <f t="shared" ca="1" si="55"/>
        <v>0</v>
      </c>
      <c r="J168" s="35">
        <f t="shared" ca="1" si="58"/>
        <v>0</v>
      </c>
      <c r="K168" s="35">
        <f t="shared" ca="1" si="59"/>
        <v>0</v>
      </c>
      <c r="L168" s="36" t="str">
        <f t="shared" ca="1" si="60"/>
        <v/>
      </c>
      <c r="M168" s="37" t="s">
        <v>48</v>
      </c>
      <c r="N168" s="38" t="s">
        <v>48</v>
      </c>
      <c r="O168" s="39" t="s">
        <v>360</v>
      </c>
      <c r="P168" s="40"/>
      <c r="Q168" s="41"/>
      <c r="R168" s="42" t="s">
        <v>361</v>
      </c>
      <c r="S168" s="43" t="s">
        <v>62</v>
      </c>
      <c r="T168" s="44">
        <v>4.32</v>
      </c>
      <c r="U168" s="45"/>
      <c r="V168" s="45"/>
      <c r="W168" s="46"/>
    </row>
    <row r="169" spans="1:23" s="47" customFormat="1" ht="20.100000000000001" customHeight="1" x14ac:dyDescent="0.2">
      <c r="A169" s="34">
        <f t="shared" si="54"/>
        <v>2</v>
      </c>
      <c r="B169" s="35">
        <f t="shared" ca="1" si="56"/>
        <v>2</v>
      </c>
      <c r="C169" s="35">
        <f t="shared" ca="1" si="61"/>
        <v>2</v>
      </c>
      <c r="D169" s="35">
        <f t="shared" ca="1" si="57"/>
        <v>2</v>
      </c>
      <c r="E169" s="35">
        <f t="shared" ca="1" si="62"/>
        <v>2</v>
      </c>
      <c r="F169" s="35">
        <f t="shared" ca="1" si="63"/>
        <v>8</v>
      </c>
      <c r="G169" s="35">
        <f t="shared" ca="1" si="64"/>
        <v>0</v>
      </c>
      <c r="H169" s="35">
        <f t="shared" ca="1" si="65"/>
        <v>0</v>
      </c>
      <c r="I169" s="35">
        <f t="shared" ca="1" si="55"/>
        <v>0</v>
      </c>
      <c r="J169" s="35">
        <f t="shared" ca="1" si="58"/>
        <v>8</v>
      </c>
      <c r="K169" s="35">
        <f t="shared" ca="1" si="59"/>
        <v>2</v>
      </c>
      <c r="L169" s="36" t="str">
        <f t="shared" ca="1" si="60"/>
        <v/>
      </c>
      <c r="M169" s="37" t="s">
        <v>57</v>
      </c>
      <c r="N169" s="38" t="s">
        <v>57</v>
      </c>
      <c r="O169" s="70" t="s">
        <v>362</v>
      </c>
      <c r="P169" s="40"/>
      <c r="Q169" s="41"/>
      <c r="R169" s="71" t="s">
        <v>282</v>
      </c>
      <c r="S169" s="43" t="s">
        <v>56</v>
      </c>
      <c r="T169" s="44"/>
      <c r="U169" s="45"/>
      <c r="V169" s="45"/>
      <c r="W169" s="72"/>
    </row>
    <row r="170" spans="1:23" s="47" customFormat="1" ht="33.75" x14ac:dyDescent="0.2">
      <c r="A170" s="34" t="str">
        <f t="shared" si="54"/>
        <v>S</v>
      </c>
      <c r="B170" s="35">
        <f t="shared" ca="1" si="56"/>
        <v>2</v>
      </c>
      <c r="C170" s="35" t="str">
        <f t="shared" ca="1" si="61"/>
        <v>S</v>
      </c>
      <c r="D170" s="35">
        <f t="shared" ca="1" si="57"/>
        <v>0</v>
      </c>
      <c r="E170" s="35">
        <f t="shared" ca="1" si="62"/>
        <v>2</v>
      </c>
      <c r="F170" s="35">
        <f t="shared" ca="1" si="63"/>
        <v>8</v>
      </c>
      <c r="G170" s="35">
        <f t="shared" ca="1" si="64"/>
        <v>0</v>
      </c>
      <c r="H170" s="35">
        <f t="shared" ca="1" si="65"/>
        <v>0</v>
      </c>
      <c r="I170" s="35">
        <f t="shared" ca="1" si="55"/>
        <v>0</v>
      </c>
      <c r="J170" s="35">
        <f t="shared" ca="1" si="58"/>
        <v>0</v>
      </c>
      <c r="K170" s="35">
        <f t="shared" ca="1" si="59"/>
        <v>0</v>
      </c>
      <c r="L170" s="36" t="str">
        <f t="shared" ca="1" si="60"/>
        <v/>
      </c>
      <c r="M170" s="37" t="s">
        <v>48</v>
      </c>
      <c r="N170" s="38" t="s">
        <v>48</v>
      </c>
      <c r="O170" s="39" t="s">
        <v>363</v>
      </c>
      <c r="P170" s="40"/>
      <c r="Q170" s="41"/>
      <c r="R170" s="42" t="s">
        <v>364</v>
      </c>
      <c r="S170" s="43" t="s">
        <v>62</v>
      </c>
      <c r="T170" s="44">
        <v>95.22</v>
      </c>
      <c r="U170" s="45"/>
      <c r="V170" s="45"/>
      <c r="W170" s="46"/>
    </row>
    <row r="171" spans="1:23" s="47" customFormat="1" ht="20.100000000000001" customHeight="1" x14ac:dyDescent="0.2">
      <c r="A171" s="34">
        <f t="shared" si="54"/>
        <v>2</v>
      </c>
      <c r="B171" s="35">
        <f t="shared" ca="1" si="56"/>
        <v>2</v>
      </c>
      <c r="C171" s="35">
        <f t="shared" ca="1" si="61"/>
        <v>2</v>
      </c>
      <c r="D171" s="35">
        <f t="shared" ca="1" si="57"/>
        <v>3</v>
      </c>
      <c r="E171" s="35">
        <f t="shared" ca="1" si="62"/>
        <v>2</v>
      </c>
      <c r="F171" s="35">
        <f t="shared" ca="1" si="63"/>
        <v>9</v>
      </c>
      <c r="G171" s="35">
        <f t="shared" ca="1" si="64"/>
        <v>0</v>
      </c>
      <c r="H171" s="35">
        <f t="shared" ca="1" si="65"/>
        <v>0</v>
      </c>
      <c r="I171" s="35">
        <f t="shared" ca="1" si="55"/>
        <v>0</v>
      </c>
      <c r="J171" s="35">
        <f t="shared" ca="1" si="58"/>
        <v>6</v>
      </c>
      <c r="K171" s="35">
        <f t="shared" ca="1" si="59"/>
        <v>3</v>
      </c>
      <c r="L171" s="36" t="str">
        <f t="shared" ca="1" si="60"/>
        <v/>
      </c>
      <c r="M171" s="37" t="s">
        <v>57</v>
      </c>
      <c r="N171" s="38" t="s">
        <v>57</v>
      </c>
      <c r="O171" s="70" t="s">
        <v>365</v>
      </c>
      <c r="P171" s="40"/>
      <c r="Q171" s="41"/>
      <c r="R171" s="71" t="s">
        <v>300</v>
      </c>
      <c r="S171" s="43" t="s">
        <v>56</v>
      </c>
      <c r="T171" s="44"/>
      <c r="U171" s="45"/>
      <c r="V171" s="45"/>
      <c r="W171" s="72"/>
    </row>
    <row r="172" spans="1:23" s="47" customFormat="1" x14ac:dyDescent="0.2">
      <c r="A172" s="34" t="str">
        <f t="shared" si="54"/>
        <v>S</v>
      </c>
      <c r="B172" s="35">
        <f t="shared" ca="1" si="56"/>
        <v>2</v>
      </c>
      <c r="C172" s="35" t="str">
        <f t="shared" ca="1" si="61"/>
        <v>S</v>
      </c>
      <c r="D172" s="35">
        <f t="shared" ca="1" si="57"/>
        <v>0</v>
      </c>
      <c r="E172" s="35">
        <f t="shared" ca="1" si="62"/>
        <v>2</v>
      </c>
      <c r="F172" s="35">
        <f t="shared" ca="1" si="63"/>
        <v>9</v>
      </c>
      <c r="G172" s="35">
        <f t="shared" ca="1" si="64"/>
        <v>0</v>
      </c>
      <c r="H172" s="35">
        <f t="shared" ca="1" si="65"/>
        <v>0</v>
      </c>
      <c r="I172" s="35">
        <f t="shared" ca="1" si="55"/>
        <v>0</v>
      </c>
      <c r="J172" s="35">
        <f t="shared" ca="1" si="58"/>
        <v>0</v>
      </c>
      <c r="K172" s="35">
        <f t="shared" ca="1" si="59"/>
        <v>0</v>
      </c>
      <c r="L172" s="36" t="str">
        <f t="shared" ca="1" si="60"/>
        <v/>
      </c>
      <c r="M172" s="37" t="s">
        <v>48</v>
      </c>
      <c r="N172" s="38" t="s">
        <v>48</v>
      </c>
      <c r="O172" s="39" t="s">
        <v>366</v>
      </c>
      <c r="P172" s="40"/>
      <c r="Q172" s="41"/>
      <c r="R172" s="42" t="s">
        <v>367</v>
      </c>
      <c r="S172" s="43" t="s">
        <v>62</v>
      </c>
      <c r="T172" s="44">
        <v>32</v>
      </c>
      <c r="U172" s="45"/>
      <c r="V172" s="45"/>
      <c r="W172" s="46"/>
    </row>
    <row r="173" spans="1:23" s="47" customFormat="1" ht="33.75" x14ac:dyDescent="0.2">
      <c r="A173" s="34" t="str">
        <f t="shared" si="54"/>
        <v>S</v>
      </c>
      <c r="B173" s="35">
        <f t="shared" ca="1" si="56"/>
        <v>2</v>
      </c>
      <c r="C173" s="35" t="str">
        <f t="shared" ca="1" si="61"/>
        <v>S</v>
      </c>
      <c r="D173" s="35">
        <f t="shared" ca="1" si="57"/>
        <v>0</v>
      </c>
      <c r="E173" s="35">
        <f t="shared" ca="1" si="62"/>
        <v>2</v>
      </c>
      <c r="F173" s="35">
        <f t="shared" ca="1" si="63"/>
        <v>9</v>
      </c>
      <c r="G173" s="35">
        <f t="shared" ca="1" si="64"/>
        <v>0</v>
      </c>
      <c r="H173" s="35">
        <f t="shared" ca="1" si="65"/>
        <v>0</v>
      </c>
      <c r="I173" s="35">
        <f t="shared" ca="1" si="55"/>
        <v>0</v>
      </c>
      <c r="J173" s="35">
        <f t="shared" ca="1" si="58"/>
        <v>0</v>
      </c>
      <c r="K173" s="35">
        <f t="shared" ca="1" si="59"/>
        <v>0</v>
      </c>
      <c r="L173" s="36" t="str">
        <f t="shared" ca="1" si="60"/>
        <v/>
      </c>
      <c r="M173" s="37" t="s">
        <v>48</v>
      </c>
      <c r="N173" s="38" t="s">
        <v>48</v>
      </c>
      <c r="O173" s="39" t="s">
        <v>368</v>
      </c>
      <c r="P173" s="40"/>
      <c r="Q173" s="41"/>
      <c r="R173" s="42" t="s">
        <v>304</v>
      </c>
      <c r="S173" s="43" t="s">
        <v>62</v>
      </c>
      <c r="T173" s="44">
        <v>11.25</v>
      </c>
      <c r="U173" s="45"/>
      <c r="V173" s="45"/>
      <c r="W173" s="46"/>
    </row>
    <row r="174" spans="1:23" s="47" customFormat="1" ht="20.100000000000001" customHeight="1" x14ac:dyDescent="0.2">
      <c r="A174" s="34">
        <f t="shared" si="54"/>
        <v>2</v>
      </c>
      <c r="B174" s="35">
        <f t="shared" ca="1" si="56"/>
        <v>2</v>
      </c>
      <c r="C174" s="35">
        <f t="shared" ca="1" si="61"/>
        <v>2</v>
      </c>
      <c r="D174" s="35">
        <f t="shared" ca="1" si="57"/>
        <v>3</v>
      </c>
      <c r="E174" s="35">
        <f t="shared" ca="1" si="62"/>
        <v>2</v>
      </c>
      <c r="F174" s="35">
        <f t="shared" ca="1" si="63"/>
        <v>10</v>
      </c>
      <c r="G174" s="35">
        <f t="shared" ca="1" si="64"/>
        <v>0</v>
      </c>
      <c r="H174" s="35">
        <f t="shared" ca="1" si="65"/>
        <v>0</v>
      </c>
      <c r="I174" s="35">
        <f t="shared" ca="1" si="55"/>
        <v>0</v>
      </c>
      <c r="J174" s="35">
        <f t="shared" ca="1" si="58"/>
        <v>3</v>
      </c>
      <c r="K174" s="35">
        <f t="shared" ca="1" si="59"/>
        <v>96</v>
      </c>
      <c r="L174" s="36" t="str">
        <f t="shared" ca="1" si="60"/>
        <v/>
      </c>
      <c r="M174" s="37" t="s">
        <v>57</v>
      </c>
      <c r="N174" s="38" t="s">
        <v>57</v>
      </c>
      <c r="O174" s="70" t="s">
        <v>369</v>
      </c>
      <c r="P174" s="40"/>
      <c r="Q174" s="41"/>
      <c r="R174" s="71" t="s">
        <v>310</v>
      </c>
      <c r="S174" s="43" t="s">
        <v>56</v>
      </c>
      <c r="T174" s="44"/>
      <c r="U174" s="45"/>
      <c r="V174" s="45"/>
      <c r="W174" s="72"/>
    </row>
    <row r="175" spans="1:23" s="47" customFormat="1" x14ac:dyDescent="0.2">
      <c r="A175" s="34" t="str">
        <f t="shared" si="54"/>
        <v>S</v>
      </c>
      <c r="B175" s="35">
        <f t="shared" ca="1" si="56"/>
        <v>2</v>
      </c>
      <c r="C175" s="35" t="str">
        <f t="shared" ca="1" si="61"/>
        <v>S</v>
      </c>
      <c r="D175" s="35">
        <f t="shared" ca="1" si="57"/>
        <v>0</v>
      </c>
      <c r="E175" s="35">
        <f t="shared" ca="1" si="62"/>
        <v>2</v>
      </c>
      <c r="F175" s="35">
        <f t="shared" ca="1" si="63"/>
        <v>10</v>
      </c>
      <c r="G175" s="35">
        <f t="shared" ca="1" si="64"/>
        <v>0</v>
      </c>
      <c r="H175" s="35">
        <f t="shared" ca="1" si="65"/>
        <v>0</v>
      </c>
      <c r="I175" s="35">
        <f t="shared" ca="1" si="55"/>
        <v>0</v>
      </c>
      <c r="J175" s="35">
        <f t="shared" ca="1" si="58"/>
        <v>0</v>
      </c>
      <c r="K175" s="35">
        <f t="shared" ca="1" si="59"/>
        <v>0</v>
      </c>
      <c r="L175" s="36" t="str">
        <f t="shared" ca="1" si="60"/>
        <v/>
      </c>
      <c r="M175" s="37" t="s">
        <v>48</v>
      </c>
      <c r="N175" s="38" t="s">
        <v>48</v>
      </c>
      <c r="O175" s="39" t="s">
        <v>370</v>
      </c>
      <c r="P175" s="40"/>
      <c r="Q175" s="41"/>
      <c r="R175" s="42" t="s">
        <v>371</v>
      </c>
      <c r="S175" s="43" t="s">
        <v>62</v>
      </c>
      <c r="T175" s="44">
        <v>11</v>
      </c>
      <c r="U175" s="45"/>
      <c r="V175" s="45"/>
      <c r="W175" s="46"/>
    </row>
    <row r="176" spans="1:23" s="47" customFormat="1" x14ac:dyDescent="0.2">
      <c r="A176" s="34" t="str">
        <f t="shared" si="54"/>
        <v>S</v>
      </c>
      <c r="B176" s="35">
        <f t="shared" ca="1" si="56"/>
        <v>2</v>
      </c>
      <c r="C176" s="35" t="str">
        <f t="shared" ca="1" si="61"/>
        <v>S</v>
      </c>
      <c r="D176" s="35">
        <f t="shared" ca="1" si="57"/>
        <v>0</v>
      </c>
      <c r="E176" s="35">
        <f t="shared" ca="1" si="62"/>
        <v>2</v>
      </c>
      <c r="F176" s="35">
        <f t="shared" ca="1" si="63"/>
        <v>10</v>
      </c>
      <c r="G176" s="35">
        <f t="shared" ca="1" si="64"/>
        <v>0</v>
      </c>
      <c r="H176" s="35">
        <f t="shared" ca="1" si="65"/>
        <v>0</v>
      </c>
      <c r="I176" s="35">
        <f t="shared" ca="1" si="55"/>
        <v>0</v>
      </c>
      <c r="J176" s="35">
        <f t="shared" ca="1" si="58"/>
        <v>0</v>
      </c>
      <c r="K176" s="35">
        <f t="shared" ca="1" si="59"/>
        <v>0</v>
      </c>
      <c r="L176" s="36" t="str">
        <f t="shared" ca="1" si="60"/>
        <v/>
      </c>
      <c r="M176" s="37" t="s">
        <v>48</v>
      </c>
      <c r="N176" s="38" t="s">
        <v>48</v>
      </c>
      <c r="O176" s="39" t="s">
        <v>372</v>
      </c>
      <c r="P176" s="40"/>
      <c r="Q176" s="41"/>
      <c r="R176" s="42" t="s">
        <v>373</v>
      </c>
      <c r="S176" s="43" t="s">
        <v>66</v>
      </c>
      <c r="T176" s="44">
        <v>18.760000000000002</v>
      </c>
      <c r="U176" s="45"/>
      <c r="V176" s="45"/>
      <c r="W176" s="46"/>
    </row>
    <row r="177" spans="1:23" s="47" customFormat="1" ht="24.95" customHeight="1" x14ac:dyDescent="0.2">
      <c r="A177" s="34">
        <f t="shared" si="53"/>
        <v>1</v>
      </c>
      <c r="B177" s="35">
        <f t="shared" ca="1" si="56"/>
        <v>1</v>
      </c>
      <c r="C177" s="35">
        <f t="shared" ca="1" si="61"/>
        <v>1</v>
      </c>
      <c r="D177" s="35">
        <f t="shared" ca="1" si="57"/>
        <v>125</v>
      </c>
      <c r="E177" s="35">
        <f t="shared" ca="1" si="62"/>
        <v>3</v>
      </c>
      <c r="F177" s="35">
        <f t="shared" ca="1" si="63"/>
        <v>0</v>
      </c>
      <c r="G177" s="35">
        <f t="shared" ca="1" si="64"/>
        <v>0</v>
      </c>
      <c r="H177" s="35">
        <f t="shared" ca="1" si="65"/>
        <v>0</v>
      </c>
      <c r="I177" s="35">
        <f t="shared" ca="1" si="55"/>
        <v>0</v>
      </c>
      <c r="J177" s="35">
        <f t="shared" ca="1" si="58"/>
        <v>264</v>
      </c>
      <c r="K177" s="35">
        <f t="shared" ca="1" si="59"/>
        <v>125</v>
      </c>
      <c r="L177" s="36" t="str">
        <f t="shared" ca="1" si="60"/>
        <v>F</v>
      </c>
      <c r="M177" s="37" t="s">
        <v>53</v>
      </c>
      <c r="N177" s="38" t="s">
        <v>53</v>
      </c>
      <c r="O177" s="75" t="s">
        <v>374</v>
      </c>
      <c r="P177" s="40"/>
      <c r="Q177" s="41"/>
      <c r="R177" s="76" t="s">
        <v>375</v>
      </c>
      <c r="S177" s="43" t="s">
        <v>56</v>
      </c>
      <c r="T177" s="44"/>
      <c r="U177" s="45"/>
      <c r="V177" s="45"/>
      <c r="W177" s="77"/>
    </row>
    <row r="178" spans="1:23" s="47" customFormat="1" ht="20.100000000000001" customHeight="1" x14ac:dyDescent="0.2">
      <c r="A178" s="34">
        <f t="shared" si="53"/>
        <v>2</v>
      </c>
      <c r="B178" s="35">
        <f t="shared" ca="1" si="56"/>
        <v>2</v>
      </c>
      <c r="C178" s="35">
        <f t="shared" ca="1" si="61"/>
        <v>2</v>
      </c>
      <c r="D178" s="35">
        <f t="shared" ca="1" si="57"/>
        <v>2</v>
      </c>
      <c r="E178" s="35">
        <f t="shared" ca="1" si="62"/>
        <v>3</v>
      </c>
      <c r="F178" s="35">
        <f t="shared" ca="1" si="63"/>
        <v>1</v>
      </c>
      <c r="G178" s="35">
        <f t="shared" ca="1" si="64"/>
        <v>0</v>
      </c>
      <c r="H178" s="35">
        <f t="shared" ca="1" si="65"/>
        <v>0</v>
      </c>
      <c r="I178" s="35">
        <f t="shared" ca="1" si="55"/>
        <v>0</v>
      </c>
      <c r="J178" s="35">
        <f t="shared" ca="1" si="58"/>
        <v>124</v>
      </c>
      <c r="K178" s="35">
        <f t="shared" ca="1" si="59"/>
        <v>2</v>
      </c>
      <c r="L178" s="36" t="str">
        <f t="shared" ca="1" si="60"/>
        <v/>
      </c>
      <c r="M178" s="37" t="s">
        <v>57</v>
      </c>
      <c r="N178" s="38" t="s">
        <v>57</v>
      </c>
      <c r="O178" s="70" t="s">
        <v>376</v>
      </c>
      <c r="P178" s="40"/>
      <c r="Q178" s="41"/>
      <c r="R178" s="71" t="s">
        <v>59</v>
      </c>
      <c r="S178" s="43" t="s">
        <v>56</v>
      </c>
      <c r="T178" s="44"/>
      <c r="U178" s="45"/>
      <c r="V178" s="45"/>
      <c r="W178" s="72"/>
    </row>
    <row r="179" spans="1:23" s="47" customFormat="1" ht="33.75" x14ac:dyDescent="0.2">
      <c r="A179" s="34" t="str">
        <f t="shared" si="53"/>
        <v>S</v>
      </c>
      <c r="B179" s="35">
        <f t="shared" ca="1" si="56"/>
        <v>2</v>
      </c>
      <c r="C179" s="35" t="str">
        <f t="shared" ca="1" si="61"/>
        <v>S</v>
      </c>
      <c r="D179" s="35">
        <f t="shared" ca="1" si="57"/>
        <v>0</v>
      </c>
      <c r="E179" s="35">
        <f t="shared" ca="1" si="62"/>
        <v>3</v>
      </c>
      <c r="F179" s="35">
        <f t="shared" ca="1" si="63"/>
        <v>1</v>
      </c>
      <c r="G179" s="35">
        <f t="shared" ca="1" si="64"/>
        <v>0</v>
      </c>
      <c r="H179" s="35">
        <f t="shared" ca="1" si="65"/>
        <v>0</v>
      </c>
      <c r="I179" s="35">
        <f t="shared" ca="1" si="55"/>
        <v>0</v>
      </c>
      <c r="J179" s="35">
        <f t="shared" ca="1" si="58"/>
        <v>0</v>
      </c>
      <c r="K179" s="35">
        <f t="shared" ca="1" si="59"/>
        <v>0</v>
      </c>
      <c r="L179" s="36" t="str">
        <f t="shared" ca="1" si="60"/>
        <v/>
      </c>
      <c r="M179" s="37" t="s">
        <v>48</v>
      </c>
      <c r="N179" s="38" t="s">
        <v>48</v>
      </c>
      <c r="O179" s="39" t="s">
        <v>377</v>
      </c>
      <c r="P179" s="40"/>
      <c r="Q179" s="41"/>
      <c r="R179" s="42" t="s">
        <v>378</v>
      </c>
      <c r="S179" s="43" t="s">
        <v>63</v>
      </c>
      <c r="T179" s="44">
        <v>64.260000000000005</v>
      </c>
      <c r="U179" s="45"/>
      <c r="V179" s="45"/>
      <c r="W179" s="46"/>
    </row>
    <row r="180" spans="1:23" s="47" customFormat="1" ht="20.100000000000001" customHeight="1" x14ac:dyDescent="0.2">
      <c r="A180" s="34">
        <f t="shared" si="53"/>
        <v>2</v>
      </c>
      <c r="B180" s="35">
        <f t="shared" ca="1" si="56"/>
        <v>2</v>
      </c>
      <c r="C180" s="35">
        <f t="shared" ca="1" si="61"/>
        <v>2</v>
      </c>
      <c r="D180" s="35">
        <f t="shared" ca="1" si="57"/>
        <v>3</v>
      </c>
      <c r="E180" s="35">
        <f t="shared" ca="1" si="62"/>
        <v>3</v>
      </c>
      <c r="F180" s="35">
        <f t="shared" ca="1" si="63"/>
        <v>2</v>
      </c>
      <c r="G180" s="35">
        <f t="shared" ca="1" si="64"/>
        <v>0</v>
      </c>
      <c r="H180" s="35">
        <f t="shared" ca="1" si="65"/>
        <v>0</v>
      </c>
      <c r="I180" s="35">
        <f t="shared" ca="1" si="55"/>
        <v>0</v>
      </c>
      <c r="J180" s="35">
        <f t="shared" ca="1" si="58"/>
        <v>122</v>
      </c>
      <c r="K180" s="35">
        <f t="shared" ca="1" si="59"/>
        <v>3</v>
      </c>
      <c r="L180" s="36" t="str">
        <f t="shared" ca="1" si="60"/>
        <v/>
      </c>
      <c r="M180" s="37" t="s">
        <v>57</v>
      </c>
      <c r="N180" s="38" t="s">
        <v>57</v>
      </c>
      <c r="O180" s="70" t="s">
        <v>379</v>
      </c>
      <c r="P180" s="40"/>
      <c r="Q180" s="41"/>
      <c r="R180" s="71" t="s">
        <v>80</v>
      </c>
      <c r="S180" s="43" t="s">
        <v>56</v>
      </c>
      <c r="T180" s="44"/>
      <c r="U180" s="45"/>
      <c r="V180" s="45"/>
      <c r="W180" s="72"/>
    </row>
    <row r="181" spans="1:23" s="47" customFormat="1" x14ac:dyDescent="0.2">
      <c r="A181" s="34" t="str">
        <f t="shared" si="53"/>
        <v>S</v>
      </c>
      <c r="B181" s="35">
        <f t="shared" ca="1" si="56"/>
        <v>2</v>
      </c>
      <c r="C181" s="35" t="str">
        <f t="shared" ca="1" si="61"/>
        <v>S</v>
      </c>
      <c r="D181" s="35">
        <f t="shared" ca="1" si="57"/>
        <v>0</v>
      </c>
      <c r="E181" s="35">
        <f t="shared" ca="1" si="62"/>
        <v>3</v>
      </c>
      <c r="F181" s="35">
        <f t="shared" ca="1" si="63"/>
        <v>2</v>
      </c>
      <c r="G181" s="35">
        <f t="shared" ca="1" si="64"/>
        <v>0</v>
      </c>
      <c r="H181" s="35">
        <f t="shared" ca="1" si="65"/>
        <v>0</v>
      </c>
      <c r="I181" s="35">
        <f t="shared" ca="1" si="55"/>
        <v>0</v>
      </c>
      <c r="J181" s="35">
        <f t="shared" ca="1" si="58"/>
        <v>0</v>
      </c>
      <c r="K181" s="35">
        <f t="shared" ca="1" si="59"/>
        <v>0</v>
      </c>
      <c r="L181" s="36" t="str">
        <f t="shared" ca="1" si="60"/>
        <v/>
      </c>
      <c r="M181" s="37" t="s">
        <v>48</v>
      </c>
      <c r="N181" s="38" t="s">
        <v>48</v>
      </c>
      <c r="O181" s="39" t="s">
        <v>380</v>
      </c>
      <c r="P181" s="40"/>
      <c r="Q181" s="41"/>
      <c r="R181" s="42" t="s">
        <v>86</v>
      </c>
      <c r="S181" s="43" t="s">
        <v>83</v>
      </c>
      <c r="T181" s="44">
        <v>6</v>
      </c>
      <c r="U181" s="45"/>
      <c r="V181" s="45"/>
      <c r="W181" s="46"/>
    </row>
    <row r="182" spans="1:23" s="47" customFormat="1" ht="22.5" x14ac:dyDescent="0.2">
      <c r="A182" s="34" t="str">
        <f t="shared" si="53"/>
        <v>S</v>
      </c>
      <c r="B182" s="35">
        <f t="shared" ca="1" si="56"/>
        <v>2</v>
      </c>
      <c r="C182" s="35" t="str">
        <f t="shared" ca="1" si="61"/>
        <v>S</v>
      </c>
      <c r="D182" s="35">
        <f t="shared" ca="1" si="57"/>
        <v>0</v>
      </c>
      <c r="E182" s="35">
        <f t="shared" ca="1" si="62"/>
        <v>3</v>
      </c>
      <c r="F182" s="35">
        <f t="shared" ca="1" si="63"/>
        <v>2</v>
      </c>
      <c r="G182" s="35">
        <f t="shared" ca="1" si="64"/>
        <v>0</v>
      </c>
      <c r="H182" s="35">
        <f t="shared" ca="1" si="65"/>
        <v>0</v>
      </c>
      <c r="I182" s="35">
        <f t="shared" ca="1" si="55"/>
        <v>0</v>
      </c>
      <c r="J182" s="35">
        <f t="shared" ca="1" si="58"/>
        <v>0</v>
      </c>
      <c r="K182" s="35">
        <f t="shared" ca="1" si="59"/>
        <v>0</v>
      </c>
      <c r="L182" s="36" t="str">
        <f t="shared" ca="1" si="60"/>
        <v/>
      </c>
      <c r="M182" s="37" t="s">
        <v>48</v>
      </c>
      <c r="N182" s="38" t="s">
        <v>48</v>
      </c>
      <c r="O182" s="39" t="s">
        <v>381</v>
      </c>
      <c r="P182" s="40"/>
      <c r="Q182" s="41"/>
      <c r="R182" s="42" t="s">
        <v>82</v>
      </c>
      <c r="S182" s="43" t="s">
        <v>83</v>
      </c>
      <c r="T182" s="44">
        <v>6</v>
      </c>
      <c r="U182" s="45"/>
      <c r="V182" s="45"/>
      <c r="W182" s="46"/>
    </row>
    <row r="183" spans="1:23" s="47" customFormat="1" ht="20.100000000000001" customHeight="1" x14ac:dyDescent="0.2">
      <c r="A183" s="34">
        <f t="shared" si="53"/>
        <v>2</v>
      </c>
      <c r="B183" s="35">
        <f t="shared" ca="1" si="56"/>
        <v>2</v>
      </c>
      <c r="C183" s="35">
        <f t="shared" ca="1" si="61"/>
        <v>2</v>
      </c>
      <c r="D183" s="35">
        <f t="shared" ca="1" si="57"/>
        <v>8</v>
      </c>
      <c r="E183" s="35">
        <f t="shared" ca="1" si="62"/>
        <v>3</v>
      </c>
      <c r="F183" s="35">
        <f t="shared" ca="1" si="63"/>
        <v>3</v>
      </c>
      <c r="G183" s="35">
        <f t="shared" ca="1" si="64"/>
        <v>0</v>
      </c>
      <c r="H183" s="35">
        <f t="shared" ca="1" si="65"/>
        <v>0</v>
      </c>
      <c r="I183" s="35">
        <f t="shared" ca="1" si="55"/>
        <v>0</v>
      </c>
      <c r="J183" s="35">
        <f t="shared" ca="1" si="58"/>
        <v>119</v>
      </c>
      <c r="K183" s="35">
        <f t="shared" ca="1" si="59"/>
        <v>8</v>
      </c>
      <c r="L183" s="36" t="str">
        <f t="shared" ca="1" si="60"/>
        <v/>
      </c>
      <c r="M183" s="37" t="s">
        <v>57</v>
      </c>
      <c r="N183" s="38" t="s">
        <v>57</v>
      </c>
      <c r="O183" s="70" t="s">
        <v>382</v>
      </c>
      <c r="P183" s="40"/>
      <c r="Q183" s="41"/>
      <c r="R183" s="71" t="s">
        <v>332</v>
      </c>
      <c r="S183" s="43" t="s">
        <v>56</v>
      </c>
      <c r="T183" s="44"/>
      <c r="U183" s="45"/>
      <c r="V183" s="45"/>
      <c r="W183" s="72"/>
    </row>
    <row r="184" spans="1:23" s="47" customFormat="1" ht="22.5" x14ac:dyDescent="0.2">
      <c r="A184" s="34" t="str">
        <f t="shared" si="53"/>
        <v>S</v>
      </c>
      <c r="B184" s="35">
        <f t="shared" ca="1" si="56"/>
        <v>2</v>
      </c>
      <c r="C184" s="35" t="str">
        <f t="shared" ca="1" si="61"/>
        <v>S</v>
      </c>
      <c r="D184" s="35">
        <f t="shared" ca="1" si="57"/>
        <v>0</v>
      </c>
      <c r="E184" s="35">
        <f t="shared" ca="1" si="62"/>
        <v>3</v>
      </c>
      <c r="F184" s="35">
        <f t="shared" ca="1" si="63"/>
        <v>3</v>
      </c>
      <c r="G184" s="35">
        <f t="shared" ca="1" si="64"/>
        <v>0</v>
      </c>
      <c r="H184" s="35">
        <f t="shared" ca="1" si="65"/>
        <v>0</v>
      </c>
      <c r="I184" s="35">
        <f t="shared" ca="1" si="55"/>
        <v>0</v>
      </c>
      <c r="J184" s="35">
        <f t="shared" ca="1" si="58"/>
        <v>0</v>
      </c>
      <c r="K184" s="35">
        <f t="shared" ca="1" si="59"/>
        <v>0</v>
      </c>
      <c r="L184" s="36" t="str">
        <f t="shared" ca="1" si="60"/>
        <v/>
      </c>
      <c r="M184" s="37" t="s">
        <v>48</v>
      </c>
      <c r="N184" s="38" t="s">
        <v>48</v>
      </c>
      <c r="O184" s="39" t="s">
        <v>383</v>
      </c>
      <c r="P184" s="40"/>
      <c r="Q184" s="41"/>
      <c r="R184" s="42" t="s">
        <v>384</v>
      </c>
      <c r="S184" s="43" t="s">
        <v>83</v>
      </c>
      <c r="T184" s="44">
        <v>3.12</v>
      </c>
      <c r="U184" s="45"/>
      <c r="V184" s="45"/>
      <c r="W184" s="46"/>
    </row>
    <row r="185" spans="1:23" s="47" customFormat="1" x14ac:dyDescent="0.2">
      <c r="A185" s="34" t="str">
        <f t="shared" si="53"/>
        <v>S</v>
      </c>
      <c r="B185" s="35">
        <f t="shared" ca="1" si="56"/>
        <v>2</v>
      </c>
      <c r="C185" s="35" t="str">
        <f t="shared" ca="1" si="61"/>
        <v>S</v>
      </c>
      <c r="D185" s="35">
        <f t="shared" ca="1" si="57"/>
        <v>0</v>
      </c>
      <c r="E185" s="35">
        <f t="shared" ca="1" si="62"/>
        <v>3</v>
      </c>
      <c r="F185" s="35">
        <f t="shared" ca="1" si="63"/>
        <v>3</v>
      </c>
      <c r="G185" s="35">
        <f t="shared" ca="1" si="64"/>
        <v>0</v>
      </c>
      <c r="H185" s="35">
        <f t="shared" ca="1" si="65"/>
        <v>0</v>
      </c>
      <c r="I185" s="35">
        <f t="shared" ca="1" si="55"/>
        <v>0</v>
      </c>
      <c r="J185" s="35">
        <f t="shared" ca="1" si="58"/>
        <v>0</v>
      </c>
      <c r="K185" s="35">
        <f t="shared" ca="1" si="59"/>
        <v>0</v>
      </c>
      <c r="L185" s="36" t="str">
        <f t="shared" ca="1" si="60"/>
        <v/>
      </c>
      <c r="M185" s="37" t="s">
        <v>48</v>
      </c>
      <c r="N185" s="38" t="s">
        <v>48</v>
      </c>
      <c r="O185" s="39" t="s">
        <v>385</v>
      </c>
      <c r="P185" s="40"/>
      <c r="Q185" s="41"/>
      <c r="R185" s="42" t="s">
        <v>386</v>
      </c>
      <c r="S185" s="43" t="s">
        <v>83</v>
      </c>
      <c r="T185" s="44">
        <v>1.81</v>
      </c>
      <c r="U185" s="45"/>
      <c r="V185" s="45"/>
      <c r="W185" s="46"/>
    </row>
    <row r="186" spans="1:23" s="47" customFormat="1" ht="22.5" x14ac:dyDescent="0.2">
      <c r="A186" s="34" t="str">
        <f t="shared" si="53"/>
        <v>S</v>
      </c>
      <c r="B186" s="35">
        <f t="shared" ca="1" si="56"/>
        <v>2</v>
      </c>
      <c r="C186" s="35" t="str">
        <f t="shared" ca="1" si="61"/>
        <v>S</v>
      </c>
      <c r="D186" s="35">
        <f t="shared" ca="1" si="57"/>
        <v>0</v>
      </c>
      <c r="E186" s="35">
        <f t="shared" ca="1" si="62"/>
        <v>3</v>
      </c>
      <c r="F186" s="35">
        <f t="shared" ca="1" si="63"/>
        <v>3</v>
      </c>
      <c r="G186" s="35">
        <f t="shared" ca="1" si="64"/>
        <v>0</v>
      </c>
      <c r="H186" s="35">
        <f t="shared" ca="1" si="65"/>
        <v>0</v>
      </c>
      <c r="I186" s="35">
        <f t="shared" ca="1" si="55"/>
        <v>0</v>
      </c>
      <c r="J186" s="35">
        <f t="shared" ca="1" si="58"/>
        <v>0</v>
      </c>
      <c r="K186" s="35">
        <f t="shared" ca="1" si="59"/>
        <v>0</v>
      </c>
      <c r="L186" s="36" t="str">
        <f t="shared" ca="1" si="60"/>
        <v/>
      </c>
      <c r="M186" s="37" t="s">
        <v>48</v>
      </c>
      <c r="N186" s="38" t="s">
        <v>48</v>
      </c>
      <c r="O186" s="39" t="s">
        <v>387</v>
      </c>
      <c r="P186" s="40"/>
      <c r="Q186" s="41"/>
      <c r="R186" s="42" t="s">
        <v>334</v>
      </c>
      <c r="S186" s="43" t="s">
        <v>83</v>
      </c>
      <c r="T186" s="44">
        <v>12</v>
      </c>
      <c r="U186" s="45"/>
      <c r="V186" s="45"/>
      <c r="W186" s="46"/>
    </row>
    <row r="187" spans="1:23" s="47" customFormat="1" ht="22.5" x14ac:dyDescent="0.2">
      <c r="A187" s="34" t="str">
        <f t="shared" si="53"/>
        <v>S</v>
      </c>
      <c r="B187" s="35">
        <f t="shared" ca="1" si="56"/>
        <v>2</v>
      </c>
      <c r="C187" s="35" t="str">
        <f t="shared" ca="1" si="61"/>
        <v>S</v>
      </c>
      <c r="D187" s="35">
        <f t="shared" ca="1" si="57"/>
        <v>0</v>
      </c>
      <c r="E187" s="35">
        <f t="shared" ca="1" si="62"/>
        <v>3</v>
      </c>
      <c r="F187" s="35">
        <f t="shared" ca="1" si="63"/>
        <v>3</v>
      </c>
      <c r="G187" s="35">
        <f t="shared" ca="1" si="64"/>
        <v>0</v>
      </c>
      <c r="H187" s="35">
        <f t="shared" ca="1" si="65"/>
        <v>0</v>
      </c>
      <c r="I187" s="35">
        <f t="shared" ca="1" si="55"/>
        <v>0</v>
      </c>
      <c r="J187" s="35">
        <f t="shared" ca="1" si="58"/>
        <v>0</v>
      </c>
      <c r="K187" s="35">
        <f t="shared" ca="1" si="59"/>
        <v>0</v>
      </c>
      <c r="L187" s="36" t="str">
        <f t="shared" ca="1" si="60"/>
        <v/>
      </c>
      <c r="M187" s="37" t="s">
        <v>48</v>
      </c>
      <c r="N187" s="38" t="s">
        <v>48</v>
      </c>
      <c r="O187" s="39" t="s">
        <v>388</v>
      </c>
      <c r="P187" s="40"/>
      <c r="Q187" s="41"/>
      <c r="R187" s="42" t="s">
        <v>336</v>
      </c>
      <c r="S187" s="43" t="s">
        <v>83</v>
      </c>
      <c r="T187" s="44">
        <v>12</v>
      </c>
      <c r="U187" s="45"/>
      <c r="V187" s="45"/>
      <c r="W187" s="46"/>
    </row>
    <row r="188" spans="1:23" s="47" customFormat="1" x14ac:dyDescent="0.2">
      <c r="A188" s="34" t="str">
        <f t="shared" si="53"/>
        <v>S</v>
      </c>
      <c r="B188" s="35">
        <f t="shared" ca="1" si="56"/>
        <v>2</v>
      </c>
      <c r="C188" s="35" t="str">
        <f t="shared" ca="1" si="61"/>
        <v>S</v>
      </c>
      <c r="D188" s="35">
        <f t="shared" ca="1" si="57"/>
        <v>0</v>
      </c>
      <c r="E188" s="35">
        <f t="shared" ca="1" si="62"/>
        <v>3</v>
      </c>
      <c r="F188" s="35">
        <f t="shared" ca="1" si="63"/>
        <v>3</v>
      </c>
      <c r="G188" s="35">
        <f t="shared" ca="1" si="64"/>
        <v>0</v>
      </c>
      <c r="H188" s="35">
        <f t="shared" ca="1" si="65"/>
        <v>0</v>
      </c>
      <c r="I188" s="35">
        <f t="shared" ca="1" si="55"/>
        <v>0</v>
      </c>
      <c r="J188" s="35">
        <f t="shared" ca="1" si="58"/>
        <v>0</v>
      </c>
      <c r="K188" s="35">
        <f t="shared" ca="1" si="59"/>
        <v>0</v>
      </c>
      <c r="L188" s="36" t="str">
        <f t="shared" ca="1" si="60"/>
        <v/>
      </c>
      <c r="M188" s="37" t="s">
        <v>48</v>
      </c>
      <c r="N188" s="38" t="s">
        <v>48</v>
      </c>
      <c r="O188" s="39" t="s">
        <v>389</v>
      </c>
      <c r="P188" s="40"/>
      <c r="Q188" s="41"/>
      <c r="R188" s="42" t="s">
        <v>338</v>
      </c>
      <c r="S188" s="43" t="s">
        <v>84</v>
      </c>
      <c r="T188" s="44">
        <v>12</v>
      </c>
      <c r="U188" s="45"/>
      <c r="V188" s="45"/>
      <c r="W188" s="46"/>
    </row>
    <row r="189" spans="1:23" s="47" customFormat="1" x14ac:dyDescent="0.2">
      <c r="A189" s="34" t="str">
        <f t="shared" si="53"/>
        <v>S</v>
      </c>
      <c r="B189" s="35">
        <f t="shared" ca="1" si="56"/>
        <v>2</v>
      </c>
      <c r="C189" s="35" t="str">
        <f t="shared" ca="1" si="61"/>
        <v>S</v>
      </c>
      <c r="D189" s="35">
        <f t="shared" ca="1" si="57"/>
        <v>0</v>
      </c>
      <c r="E189" s="35">
        <f t="shared" ca="1" si="62"/>
        <v>3</v>
      </c>
      <c r="F189" s="35">
        <f t="shared" ca="1" si="63"/>
        <v>3</v>
      </c>
      <c r="G189" s="35">
        <f t="shared" ca="1" si="64"/>
        <v>0</v>
      </c>
      <c r="H189" s="35">
        <f t="shared" ca="1" si="65"/>
        <v>0</v>
      </c>
      <c r="I189" s="35">
        <f t="shared" ca="1" si="55"/>
        <v>0</v>
      </c>
      <c r="J189" s="35">
        <f t="shared" ca="1" si="58"/>
        <v>0</v>
      </c>
      <c r="K189" s="35">
        <f t="shared" ca="1" si="59"/>
        <v>0</v>
      </c>
      <c r="L189" s="36" t="str">
        <f t="shared" ca="1" si="60"/>
        <v/>
      </c>
      <c r="M189" s="37" t="s">
        <v>48</v>
      </c>
      <c r="N189" s="38" t="s">
        <v>48</v>
      </c>
      <c r="O189" s="39" t="s">
        <v>390</v>
      </c>
      <c r="P189" s="40"/>
      <c r="Q189" s="41"/>
      <c r="R189" s="42" t="s">
        <v>340</v>
      </c>
      <c r="S189" s="43" t="s">
        <v>341</v>
      </c>
      <c r="T189" s="44">
        <v>120</v>
      </c>
      <c r="U189" s="45"/>
      <c r="V189" s="45"/>
      <c r="W189" s="46"/>
    </row>
    <row r="190" spans="1:23" s="47" customFormat="1" ht="22.5" x14ac:dyDescent="0.2">
      <c r="A190" s="34" t="str">
        <f t="shared" si="53"/>
        <v>S</v>
      </c>
      <c r="B190" s="35">
        <f t="shared" ca="1" si="56"/>
        <v>2</v>
      </c>
      <c r="C190" s="35" t="str">
        <f t="shared" ca="1" si="61"/>
        <v>S</v>
      </c>
      <c r="D190" s="35">
        <f t="shared" ca="1" si="57"/>
        <v>0</v>
      </c>
      <c r="E190" s="35">
        <f t="shared" ca="1" si="62"/>
        <v>3</v>
      </c>
      <c r="F190" s="35">
        <f t="shared" ca="1" si="63"/>
        <v>3</v>
      </c>
      <c r="G190" s="35">
        <f t="shared" ca="1" si="64"/>
        <v>0</v>
      </c>
      <c r="H190" s="35">
        <f t="shared" ca="1" si="65"/>
        <v>0</v>
      </c>
      <c r="I190" s="35">
        <f t="shared" ca="1" si="55"/>
        <v>0</v>
      </c>
      <c r="J190" s="35">
        <f t="shared" ca="1" si="58"/>
        <v>0</v>
      </c>
      <c r="K190" s="35">
        <f t="shared" ca="1" si="59"/>
        <v>0</v>
      </c>
      <c r="L190" s="36" t="str">
        <f t="shared" ca="1" si="60"/>
        <v/>
      </c>
      <c r="M190" s="37" t="s">
        <v>48</v>
      </c>
      <c r="N190" s="38" t="s">
        <v>48</v>
      </c>
      <c r="O190" s="39" t="s">
        <v>391</v>
      </c>
      <c r="P190" s="40"/>
      <c r="Q190" s="41"/>
      <c r="R190" s="42" t="s">
        <v>343</v>
      </c>
      <c r="S190" s="43" t="s">
        <v>83</v>
      </c>
      <c r="T190" s="44">
        <v>9.6</v>
      </c>
      <c r="U190" s="45"/>
      <c r="V190" s="45"/>
      <c r="W190" s="46"/>
    </row>
    <row r="191" spans="1:23" s="47" customFormat="1" ht="20.100000000000001" customHeight="1" x14ac:dyDescent="0.2">
      <c r="A191" s="34">
        <f t="shared" si="53"/>
        <v>2</v>
      </c>
      <c r="B191" s="35">
        <f t="shared" ca="1" si="56"/>
        <v>2</v>
      </c>
      <c r="C191" s="35">
        <f t="shared" ca="1" si="61"/>
        <v>2</v>
      </c>
      <c r="D191" s="35">
        <f t="shared" ca="1" si="57"/>
        <v>11</v>
      </c>
      <c r="E191" s="35">
        <f t="shared" ca="1" si="62"/>
        <v>3</v>
      </c>
      <c r="F191" s="35">
        <f t="shared" ca="1" si="63"/>
        <v>4</v>
      </c>
      <c r="G191" s="35">
        <f t="shared" ca="1" si="64"/>
        <v>0</v>
      </c>
      <c r="H191" s="35">
        <f t="shared" ca="1" si="65"/>
        <v>0</v>
      </c>
      <c r="I191" s="35">
        <f t="shared" ca="1" si="55"/>
        <v>0</v>
      </c>
      <c r="J191" s="35">
        <f t="shared" ca="1" si="58"/>
        <v>111</v>
      </c>
      <c r="K191" s="35">
        <f t="shared" ca="1" si="59"/>
        <v>11</v>
      </c>
      <c r="L191" s="36" t="str">
        <f t="shared" ca="1" si="60"/>
        <v/>
      </c>
      <c r="M191" s="37" t="s">
        <v>57</v>
      </c>
      <c r="N191" s="38" t="s">
        <v>57</v>
      </c>
      <c r="O191" s="70" t="s">
        <v>392</v>
      </c>
      <c r="P191" s="40"/>
      <c r="Q191" s="41"/>
      <c r="R191" s="71" t="s">
        <v>393</v>
      </c>
      <c r="S191" s="43" t="s">
        <v>56</v>
      </c>
      <c r="T191" s="44"/>
      <c r="U191" s="45"/>
      <c r="V191" s="45"/>
      <c r="W191" s="72"/>
    </row>
    <row r="192" spans="1:23" s="47" customFormat="1" x14ac:dyDescent="0.2">
      <c r="A192" s="34">
        <f t="shared" si="53"/>
        <v>3</v>
      </c>
      <c r="B192" s="35">
        <f t="shared" ca="1" si="56"/>
        <v>3</v>
      </c>
      <c r="C192" s="35">
        <f t="shared" ca="1" si="61"/>
        <v>3</v>
      </c>
      <c r="D192" s="35">
        <f t="shared" ca="1" si="57"/>
        <v>10</v>
      </c>
      <c r="E192" s="35">
        <f t="shared" ca="1" si="62"/>
        <v>3</v>
      </c>
      <c r="F192" s="35">
        <f t="shared" ca="1" si="63"/>
        <v>4</v>
      </c>
      <c r="G192" s="35">
        <f t="shared" ca="1" si="64"/>
        <v>1</v>
      </c>
      <c r="H192" s="35">
        <f t="shared" ca="1" si="65"/>
        <v>0</v>
      </c>
      <c r="I192" s="35">
        <f t="shared" ca="1" si="55"/>
        <v>0</v>
      </c>
      <c r="J192" s="35">
        <f t="shared" ca="1" si="58"/>
        <v>10</v>
      </c>
      <c r="K192" s="35">
        <f t="shared" ca="1" si="59"/>
        <v>20</v>
      </c>
      <c r="L192" s="36" t="str">
        <f t="shared" ca="1" si="60"/>
        <v/>
      </c>
      <c r="M192" s="37" t="s">
        <v>168</v>
      </c>
      <c r="N192" s="38" t="s">
        <v>168</v>
      </c>
      <c r="O192" s="39" t="s">
        <v>394</v>
      </c>
      <c r="P192" s="40"/>
      <c r="Q192" s="41"/>
      <c r="R192" s="42" t="s">
        <v>395</v>
      </c>
      <c r="S192" s="43" t="s">
        <v>56</v>
      </c>
      <c r="T192" s="44"/>
      <c r="U192" s="45"/>
      <c r="V192" s="45"/>
      <c r="W192" s="46"/>
    </row>
    <row r="193" spans="1:23" s="47" customFormat="1" ht="33.75" x14ac:dyDescent="0.2">
      <c r="A193" s="34" t="str">
        <f t="shared" si="53"/>
        <v>S</v>
      </c>
      <c r="B193" s="35">
        <f t="shared" ca="1" si="56"/>
        <v>3</v>
      </c>
      <c r="C193" s="35" t="str">
        <f t="shared" ca="1" si="61"/>
        <v>S</v>
      </c>
      <c r="D193" s="35">
        <f t="shared" ca="1" si="57"/>
        <v>0</v>
      </c>
      <c r="E193" s="35">
        <f t="shared" ca="1" si="62"/>
        <v>3</v>
      </c>
      <c r="F193" s="35">
        <f t="shared" ca="1" si="63"/>
        <v>4</v>
      </c>
      <c r="G193" s="35">
        <f t="shared" ca="1" si="64"/>
        <v>1</v>
      </c>
      <c r="H193" s="35">
        <f t="shared" ca="1" si="65"/>
        <v>0</v>
      </c>
      <c r="I193" s="35">
        <f t="shared" ca="1" si="55"/>
        <v>0</v>
      </c>
      <c r="J193" s="35">
        <f t="shared" ca="1" si="58"/>
        <v>0</v>
      </c>
      <c r="K193" s="35">
        <f t="shared" ca="1" si="59"/>
        <v>0</v>
      </c>
      <c r="L193" s="36" t="str">
        <f t="shared" ca="1" si="60"/>
        <v/>
      </c>
      <c r="M193" s="37" t="s">
        <v>48</v>
      </c>
      <c r="N193" s="38" t="s">
        <v>48</v>
      </c>
      <c r="O193" s="39" t="s">
        <v>396</v>
      </c>
      <c r="P193" s="40"/>
      <c r="Q193" s="41"/>
      <c r="R193" s="42" t="s">
        <v>397</v>
      </c>
      <c r="S193" s="43" t="s">
        <v>71</v>
      </c>
      <c r="T193" s="44">
        <v>41.5</v>
      </c>
      <c r="U193" s="45"/>
      <c r="V193" s="45"/>
      <c r="W193" s="46"/>
    </row>
    <row r="194" spans="1:23" s="47" customFormat="1" ht="22.5" x14ac:dyDescent="0.2">
      <c r="A194" s="34" t="str">
        <f t="shared" si="53"/>
        <v>S</v>
      </c>
      <c r="B194" s="35">
        <f t="shared" ca="1" si="56"/>
        <v>3</v>
      </c>
      <c r="C194" s="35" t="str">
        <f t="shared" ca="1" si="61"/>
        <v>S</v>
      </c>
      <c r="D194" s="35">
        <f t="shared" ca="1" si="57"/>
        <v>0</v>
      </c>
      <c r="E194" s="35">
        <f t="shared" ca="1" si="62"/>
        <v>3</v>
      </c>
      <c r="F194" s="35">
        <f t="shared" ca="1" si="63"/>
        <v>4</v>
      </c>
      <c r="G194" s="35">
        <f t="shared" ca="1" si="64"/>
        <v>1</v>
      </c>
      <c r="H194" s="35">
        <f t="shared" ca="1" si="65"/>
        <v>0</v>
      </c>
      <c r="I194" s="35">
        <f t="shared" ca="1" si="55"/>
        <v>0</v>
      </c>
      <c r="J194" s="35">
        <f t="shared" ca="1" si="58"/>
        <v>0</v>
      </c>
      <c r="K194" s="35">
        <f t="shared" ca="1" si="59"/>
        <v>0</v>
      </c>
      <c r="L194" s="36" t="str">
        <f t="shared" ca="1" si="60"/>
        <v/>
      </c>
      <c r="M194" s="37" t="s">
        <v>48</v>
      </c>
      <c r="N194" s="38" t="s">
        <v>48</v>
      </c>
      <c r="O194" s="39" t="s">
        <v>398</v>
      </c>
      <c r="P194" s="40"/>
      <c r="Q194" s="41"/>
      <c r="R194" s="42" t="s">
        <v>399</v>
      </c>
      <c r="S194" s="43" t="s">
        <v>83</v>
      </c>
      <c r="T194" s="44">
        <v>3.12</v>
      </c>
      <c r="U194" s="45"/>
      <c r="V194" s="45"/>
      <c r="W194" s="46"/>
    </row>
    <row r="195" spans="1:23" s="47" customFormat="1" x14ac:dyDescent="0.2">
      <c r="A195" s="34" t="str">
        <f t="shared" si="53"/>
        <v>S</v>
      </c>
      <c r="B195" s="35">
        <f t="shared" ca="1" si="56"/>
        <v>3</v>
      </c>
      <c r="C195" s="35" t="str">
        <f t="shared" ca="1" si="61"/>
        <v>S</v>
      </c>
      <c r="D195" s="35">
        <f t="shared" ca="1" si="57"/>
        <v>0</v>
      </c>
      <c r="E195" s="35">
        <f t="shared" ca="1" si="62"/>
        <v>3</v>
      </c>
      <c r="F195" s="35">
        <f t="shared" ca="1" si="63"/>
        <v>4</v>
      </c>
      <c r="G195" s="35">
        <f t="shared" ca="1" si="64"/>
        <v>1</v>
      </c>
      <c r="H195" s="35">
        <f t="shared" ca="1" si="65"/>
        <v>0</v>
      </c>
      <c r="I195" s="35">
        <f t="shared" ca="1" si="55"/>
        <v>0</v>
      </c>
      <c r="J195" s="35">
        <f t="shared" ca="1" si="58"/>
        <v>0</v>
      </c>
      <c r="K195" s="35">
        <f t="shared" ca="1" si="59"/>
        <v>0</v>
      </c>
      <c r="L195" s="36" t="str">
        <f t="shared" ca="1" si="60"/>
        <v/>
      </c>
      <c r="M195" s="37" t="s">
        <v>48</v>
      </c>
      <c r="N195" s="38" t="s">
        <v>48</v>
      </c>
      <c r="O195" s="39" t="s">
        <v>400</v>
      </c>
      <c r="P195" s="40"/>
      <c r="Q195" s="41"/>
      <c r="R195" s="42" t="s">
        <v>386</v>
      </c>
      <c r="S195" s="43" t="s">
        <v>83</v>
      </c>
      <c r="T195" s="44">
        <v>1.7549999999999999</v>
      </c>
      <c r="U195" s="45"/>
      <c r="V195" s="45"/>
      <c r="W195" s="46"/>
    </row>
    <row r="196" spans="1:23" s="47" customFormat="1" ht="22.5" x14ac:dyDescent="0.2">
      <c r="A196" s="34" t="str">
        <f t="shared" si="53"/>
        <v>S</v>
      </c>
      <c r="B196" s="35">
        <f t="shared" ca="1" si="56"/>
        <v>3</v>
      </c>
      <c r="C196" s="35" t="str">
        <f t="shared" ca="1" si="61"/>
        <v>S</v>
      </c>
      <c r="D196" s="35">
        <f t="shared" ca="1" si="57"/>
        <v>0</v>
      </c>
      <c r="E196" s="35">
        <f t="shared" ca="1" si="62"/>
        <v>3</v>
      </c>
      <c r="F196" s="35">
        <f t="shared" ca="1" si="63"/>
        <v>4</v>
      </c>
      <c r="G196" s="35">
        <f t="shared" ca="1" si="64"/>
        <v>1</v>
      </c>
      <c r="H196" s="35">
        <f t="shared" ca="1" si="65"/>
        <v>0</v>
      </c>
      <c r="I196" s="35">
        <f t="shared" ca="1" si="55"/>
        <v>0</v>
      </c>
      <c r="J196" s="35">
        <f t="shared" ca="1" si="58"/>
        <v>0</v>
      </c>
      <c r="K196" s="35">
        <f t="shared" ca="1" si="59"/>
        <v>0</v>
      </c>
      <c r="L196" s="36" t="str">
        <f t="shared" ca="1" si="60"/>
        <v/>
      </c>
      <c r="M196" s="37" t="s">
        <v>48</v>
      </c>
      <c r="N196" s="38" t="s">
        <v>48</v>
      </c>
      <c r="O196" s="39" t="s">
        <v>401</v>
      </c>
      <c r="P196" s="40"/>
      <c r="Q196" s="41"/>
      <c r="R196" s="42" t="s">
        <v>402</v>
      </c>
      <c r="S196" s="43" t="s">
        <v>83</v>
      </c>
      <c r="T196" s="44">
        <v>1.3650000000000002</v>
      </c>
      <c r="U196" s="45"/>
      <c r="V196" s="45"/>
      <c r="W196" s="46"/>
    </row>
    <row r="197" spans="1:23" s="47" customFormat="1" x14ac:dyDescent="0.2">
      <c r="A197" s="34" t="str">
        <f t="shared" si="53"/>
        <v>S</v>
      </c>
      <c r="B197" s="35">
        <f t="shared" ca="1" si="56"/>
        <v>3</v>
      </c>
      <c r="C197" s="35" t="str">
        <f t="shared" ca="1" si="61"/>
        <v>S</v>
      </c>
      <c r="D197" s="35">
        <f t="shared" ca="1" si="57"/>
        <v>0</v>
      </c>
      <c r="E197" s="35">
        <f t="shared" ca="1" si="62"/>
        <v>3</v>
      </c>
      <c r="F197" s="35">
        <f t="shared" ca="1" si="63"/>
        <v>4</v>
      </c>
      <c r="G197" s="35">
        <f t="shared" ca="1" si="64"/>
        <v>1</v>
      </c>
      <c r="H197" s="35">
        <f t="shared" ca="1" si="65"/>
        <v>0</v>
      </c>
      <c r="I197" s="35">
        <f t="shared" ca="1" si="55"/>
        <v>0</v>
      </c>
      <c r="J197" s="35">
        <f t="shared" ca="1" si="58"/>
        <v>0</v>
      </c>
      <c r="K197" s="35">
        <f t="shared" ca="1" si="59"/>
        <v>0</v>
      </c>
      <c r="L197" s="36" t="str">
        <f t="shared" ca="1" si="60"/>
        <v/>
      </c>
      <c r="M197" s="37" t="s">
        <v>48</v>
      </c>
      <c r="N197" s="38" t="s">
        <v>48</v>
      </c>
      <c r="O197" s="39" t="s">
        <v>403</v>
      </c>
      <c r="P197" s="40"/>
      <c r="Q197" s="41"/>
      <c r="R197" s="42" t="s">
        <v>404</v>
      </c>
      <c r="S197" s="43" t="s">
        <v>83</v>
      </c>
      <c r="T197" s="44">
        <v>1.37</v>
      </c>
      <c r="U197" s="45"/>
      <c r="V197" s="45"/>
      <c r="W197" s="46"/>
    </row>
    <row r="198" spans="1:23" s="47" customFormat="1" ht="22.5" x14ac:dyDescent="0.2">
      <c r="A198" s="34" t="str">
        <f t="shared" si="53"/>
        <v>S</v>
      </c>
      <c r="B198" s="35">
        <f t="shared" ca="1" si="56"/>
        <v>3</v>
      </c>
      <c r="C198" s="35" t="str">
        <f t="shared" ca="1" si="61"/>
        <v>S</v>
      </c>
      <c r="D198" s="35">
        <f t="shared" ca="1" si="57"/>
        <v>0</v>
      </c>
      <c r="E198" s="35">
        <f t="shared" ca="1" si="62"/>
        <v>3</v>
      </c>
      <c r="F198" s="35">
        <f t="shared" ca="1" si="63"/>
        <v>4</v>
      </c>
      <c r="G198" s="35">
        <f t="shared" ca="1" si="64"/>
        <v>1</v>
      </c>
      <c r="H198" s="35">
        <f t="shared" ca="1" si="65"/>
        <v>0</v>
      </c>
      <c r="I198" s="35">
        <f t="shared" ca="1" si="55"/>
        <v>0</v>
      </c>
      <c r="J198" s="35">
        <f t="shared" ca="1" si="58"/>
        <v>0</v>
      </c>
      <c r="K198" s="35">
        <f t="shared" ca="1" si="59"/>
        <v>0</v>
      </c>
      <c r="L198" s="36" t="str">
        <f t="shared" ca="1" si="60"/>
        <v/>
      </c>
      <c r="M198" s="37" t="s">
        <v>48</v>
      </c>
      <c r="N198" s="38" t="s">
        <v>48</v>
      </c>
      <c r="O198" s="39" t="s">
        <v>405</v>
      </c>
      <c r="P198" s="40"/>
      <c r="Q198" s="41"/>
      <c r="R198" s="42" t="s">
        <v>406</v>
      </c>
      <c r="S198" s="43" t="s">
        <v>407</v>
      </c>
      <c r="T198" s="44">
        <v>19.09090909090909</v>
      </c>
      <c r="U198" s="45"/>
      <c r="V198" s="45"/>
      <c r="W198" s="46"/>
    </row>
    <row r="199" spans="1:23" s="47" customFormat="1" ht="22.5" x14ac:dyDescent="0.2">
      <c r="A199" s="34" t="str">
        <f t="shared" si="53"/>
        <v>S</v>
      </c>
      <c r="B199" s="35">
        <f t="shared" ca="1" si="56"/>
        <v>3</v>
      </c>
      <c r="C199" s="35" t="str">
        <f t="shared" ca="1" si="61"/>
        <v>S</v>
      </c>
      <c r="D199" s="35">
        <f t="shared" ca="1" si="57"/>
        <v>0</v>
      </c>
      <c r="E199" s="35">
        <f t="shared" ca="1" si="62"/>
        <v>3</v>
      </c>
      <c r="F199" s="35">
        <f t="shared" ca="1" si="63"/>
        <v>4</v>
      </c>
      <c r="G199" s="35">
        <f t="shared" ca="1" si="64"/>
        <v>1</v>
      </c>
      <c r="H199" s="35">
        <f t="shared" ca="1" si="65"/>
        <v>0</v>
      </c>
      <c r="I199" s="35">
        <f t="shared" ca="1" si="55"/>
        <v>0</v>
      </c>
      <c r="J199" s="35">
        <f t="shared" ca="1" si="58"/>
        <v>0</v>
      </c>
      <c r="K199" s="35">
        <f t="shared" ca="1" si="59"/>
        <v>0</v>
      </c>
      <c r="L199" s="36" t="str">
        <f t="shared" ca="1" si="60"/>
        <v/>
      </c>
      <c r="M199" s="37" t="s">
        <v>48</v>
      </c>
      <c r="N199" s="38" t="s">
        <v>48</v>
      </c>
      <c r="O199" s="39" t="s">
        <v>409</v>
      </c>
      <c r="P199" s="40"/>
      <c r="Q199" s="41"/>
      <c r="R199" s="42" t="s">
        <v>410</v>
      </c>
      <c r="S199" s="43" t="s">
        <v>407</v>
      </c>
      <c r="T199" s="44">
        <v>62.72727272727272</v>
      </c>
      <c r="U199" s="45"/>
      <c r="V199" s="45"/>
      <c r="W199" s="46"/>
    </row>
    <row r="200" spans="1:23" s="47" customFormat="1" ht="22.5" x14ac:dyDescent="0.2">
      <c r="A200" s="34" t="str">
        <f t="shared" si="53"/>
        <v>S</v>
      </c>
      <c r="B200" s="35">
        <f t="shared" ca="1" si="56"/>
        <v>3</v>
      </c>
      <c r="C200" s="35" t="str">
        <f t="shared" ca="1" si="61"/>
        <v>S</v>
      </c>
      <c r="D200" s="35">
        <f t="shared" ca="1" si="57"/>
        <v>0</v>
      </c>
      <c r="E200" s="35">
        <f t="shared" ca="1" si="62"/>
        <v>3</v>
      </c>
      <c r="F200" s="35">
        <f t="shared" ca="1" si="63"/>
        <v>4</v>
      </c>
      <c r="G200" s="35">
        <f t="shared" ca="1" si="64"/>
        <v>1</v>
      </c>
      <c r="H200" s="35">
        <f t="shared" ca="1" si="65"/>
        <v>0</v>
      </c>
      <c r="I200" s="35">
        <f t="shared" ca="1" si="55"/>
        <v>0</v>
      </c>
      <c r="J200" s="35">
        <f t="shared" ca="1" si="58"/>
        <v>0</v>
      </c>
      <c r="K200" s="35">
        <f t="shared" ca="1" si="59"/>
        <v>0</v>
      </c>
      <c r="L200" s="36" t="str">
        <f t="shared" ca="1" si="60"/>
        <v/>
      </c>
      <c r="M200" s="37" t="s">
        <v>48</v>
      </c>
      <c r="N200" s="38" t="s">
        <v>48</v>
      </c>
      <c r="O200" s="39" t="s">
        <v>411</v>
      </c>
      <c r="P200" s="40"/>
      <c r="Q200" s="41"/>
      <c r="R200" s="42" t="s">
        <v>412</v>
      </c>
      <c r="S200" s="43" t="s">
        <v>407</v>
      </c>
      <c r="T200" s="44">
        <v>11.818181818181817</v>
      </c>
      <c r="U200" s="45"/>
      <c r="V200" s="45"/>
      <c r="W200" s="46"/>
    </row>
    <row r="201" spans="1:23" s="47" customFormat="1" ht="22.5" x14ac:dyDescent="0.2">
      <c r="A201" s="34" t="str">
        <f t="shared" si="53"/>
        <v>S</v>
      </c>
      <c r="B201" s="35">
        <f t="shared" ca="1" si="56"/>
        <v>3</v>
      </c>
      <c r="C201" s="35" t="str">
        <f t="shared" ca="1" si="61"/>
        <v>S</v>
      </c>
      <c r="D201" s="35">
        <f t="shared" ca="1" si="57"/>
        <v>0</v>
      </c>
      <c r="E201" s="35">
        <f t="shared" ca="1" si="62"/>
        <v>3</v>
      </c>
      <c r="F201" s="35">
        <f t="shared" ca="1" si="63"/>
        <v>4</v>
      </c>
      <c r="G201" s="35">
        <f t="shared" ca="1" si="64"/>
        <v>1</v>
      </c>
      <c r="H201" s="35">
        <f t="shared" ca="1" si="65"/>
        <v>0</v>
      </c>
      <c r="I201" s="35">
        <f t="shared" ca="1" si="55"/>
        <v>0</v>
      </c>
      <c r="J201" s="35">
        <f t="shared" ca="1" si="58"/>
        <v>0</v>
      </c>
      <c r="K201" s="35">
        <f t="shared" ca="1" si="59"/>
        <v>0</v>
      </c>
      <c r="L201" s="36" t="str">
        <f t="shared" ca="1" si="60"/>
        <v/>
      </c>
      <c r="M201" s="37" t="s">
        <v>48</v>
      </c>
      <c r="N201" s="38" t="s">
        <v>48</v>
      </c>
      <c r="O201" s="39" t="s">
        <v>413</v>
      </c>
      <c r="P201" s="40"/>
      <c r="Q201" s="41"/>
      <c r="R201" s="42" t="s">
        <v>414</v>
      </c>
      <c r="S201" s="43" t="s">
        <v>407</v>
      </c>
      <c r="T201" s="44">
        <v>16.363636363636363</v>
      </c>
      <c r="U201" s="45"/>
      <c r="V201" s="45"/>
      <c r="W201" s="46"/>
    </row>
    <row r="202" spans="1:23" s="47" customFormat="1" ht="20.100000000000001" customHeight="1" x14ac:dyDescent="0.2">
      <c r="A202" s="34">
        <f t="shared" si="53"/>
        <v>2</v>
      </c>
      <c r="B202" s="35">
        <f t="shared" ca="1" si="56"/>
        <v>2</v>
      </c>
      <c r="C202" s="35">
        <f t="shared" ca="1" si="61"/>
        <v>2</v>
      </c>
      <c r="D202" s="35">
        <f t="shared" ca="1" si="57"/>
        <v>28</v>
      </c>
      <c r="E202" s="35">
        <f t="shared" ca="1" si="62"/>
        <v>3</v>
      </c>
      <c r="F202" s="35">
        <f t="shared" ca="1" si="63"/>
        <v>5</v>
      </c>
      <c r="G202" s="35">
        <f t="shared" ca="1" si="64"/>
        <v>0</v>
      </c>
      <c r="H202" s="35">
        <f t="shared" ca="1" si="65"/>
        <v>0</v>
      </c>
      <c r="I202" s="35">
        <f t="shared" ca="1" si="55"/>
        <v>0</v>
      </c>
      <c r="J202" s="35">
        <f t="shared" ca="1" si="58"/>
        <v>100</v>
      </c>
      <c r="K202" s="35">
        <f t="shared" ca="1" si="59"/>
        <v>28</v>
      </c>
      <c r="L202" s="36" t="str">
        <f t="shared" ca="1" si="60"/>
        <v/>
      </c>
      <c r="M202" s="37" t="s">
        <v>57</v>
      </c>
      <c r="N202" s="38" t="s">
        <v>57</v>
      </c>
      <c r="O202" s="70" t="s">
        <v>415</v>
      </c>
      <c r="P202" s="40"/>
      <c r="Q202" s="41"/>
      <c r="R202" s="71" t="s">
        <v>416</v>
      </c>
      <c r="S202" s="43" t="s">
        <v>56</v>
      </c>
      <c r="T202" s="44"/>
      <c r="U202" s="45"/>
      <c r="V202" s="45"/>
      <c r="W202" s="72"/>
    </row>
    <row r="203" spans="1:23" s="47" customFormat="1" x14ac:dyDescent="0.2">
      <c r="A203" s="34">
        <f t="shared" si="53"/>
        <v>3</v>
      </c>
      <c r="B203" s="35">
        <f t="shared" ca="1" si="56"/>
        <v>3</v>
      </c>
      <c r="C203" s="35">
        <f t="shared" ca="1" si="61"/>
        <v>3</v>
      </c>
      <c r="D203" s="35">
        <f t="shared" ca="1" si="57"/>
        <v>9</v>
      </c>
      <c r="E203" s="35">
        <f t="shared" ca="1" si="62"/>
        <v>3</v>
      </c>
      <c r="F203" s="35">
        <f t="shared" ca="1" si="63"/>
        <v>5</v>
      </c>
      <c r="G203" s="35">
        <f t="shared" ca="1" si="64"/>
        <v>1</v>
      </c>
      <c r="H203" s="35">
        <f t="shared" ca="1" si="65"/>
        <v>0</v>
      </c>
      <c r="I203" s="35">
        <f t="shared" ca="1" si="55"/>
        <v>0</v>
      </c>
      <c r="J203" s="35">
        <f t="shared" ca="1" si="58"/>
        <v>27</v>
      </c>
      <c r="K203" s="35">
        <f t="shared" ca="1" si="59"/>
        <v>9</v>
      </c>
      <c r="L203" s="36" t="str">
        <f t="shared" ca="1" si="60"/>
        <v/>
      </c>
      <c r="M203" s="37" t="s">
        <v>168</v>
      </c>
      <c r="N203" s="38" t="s">
        <v>168</v>
      </c>
      <c r="O203" s="39" t="s">
        <v>417</v>
      </c>
      <c r="P203" s="40"/>
      <c r="Q203" s="41"/>
      <c r="R203" s="42" t="s">
        <v>418</v>
      </c>
      <c r="S203" s="43" t="s">
        <v>56</v>
      </c>
      <c r="T203" s="44"/>
      <c r="U203" s="45"/>
      <c r="V203" s="45"/>
      <c r="W203" s="46"/>
    </row>
    <row r="204" spans="1:23" s="47" customFormat="1" ht="22.5" x14ac:dyDescent="0.2">
      <c r="A204" s="34" t="str">
        <f t="shared" si="53"/>
        <v>S</v>
      </c>
      <c r="B204" s="35">
        <f t="shared" ca="1" si="56"/>
        <v>3</v>
      </c>
      <c r="C204" s="35" t="str">
        <f t="shared" ca="1" si="61"/>
        <v>S</v>
      </c>
      <c r="D204" s="35">
        <f t="shared" ca="1" si="57"/>
        <v>0</v>
      </c>
      <c r="E204" s="35">
        <f t="shared" ca="1" si="62"/>
        <v>3</v>
      </c>
      <c r="F204" s="35">
        <f t="shared" ca="1" si="63"/>
        <v>5</v>
      </c>
      <c r="G204" s="35">
        <f t="shared" ca="1" si="64"/>
        <v>1</v>
      </c>
      <c r="H204" s="35">
        <f t="shared" ca="1" si="65"/>
        <v>0</v>
      </c>
      <c r="I204" s="35">
        <f t="shared" ca="1" si="55"/>
        <v>0</v>
      </c>
      <c r="J204" s="35">
        <f t="shared" ca="1" si="58"/>
        <v>0</v>
      </c>
      <c r="K204" s="35">
        <f t="shared" ca="1" si="59"/>
        <v>0</v>
      </c>
      <c r="L204" s="36" t="str">
        <f t="shared" ca="1" si="60"/>
        <v/>
      </c>
      <c r="M204" s="37" t="s">
        <v>48</v>
      </c>
      <c r="N204" s="38" t="s">
        <v>48</v>
      </c>
      <c r="O204" s="39" t="s">
        <v>419</v>
      </c>
      <c r="P204" s="40"/>
      <c r="Q204" s="41"/>
      <c r="R204" s="42" t="s">
        <v>420</v>
      </c>
      <c r="S204" s="43" t="s">
        <v>83</v>
      </c>
      <c r="T204" s="44">
        <v>3.9899999999999998</v>
      </c>
      <c r="U204" s="45"/>
      <c r="V204" s="45"/>
      <c r="W204" s="46"/>
    </row>
    <row r="205" spans="1:23" s="47" customFormat="1" x14ac:dyDescent="0.2">
      <c r="A205" s="34" t="str">
        <f t="shared" si="53"/>
        <v>S</v>
      </c>
      <c r="B205" s="35">
        <f t="shared" ca="1" si="56"/>
        <v>3</v>
      </c>
      <c r="C205" s="35" t="str">
        <f t="shared" ca="1" si="61"/>
        <v>S</v>
      </c>
      <c r="D205" s="35">
        <f t="shared" ca="1" si="57"/>
        <v>0</v>
      </c>
      <c r="E205" s="35">
        <f t="shared" ca="1" si="62"/>
        <v>3</v>
      </c>
      <c r="F205" s="35">
        <f t="shared" ca="1" si="63"/>
        <v>5</v>
      </c>
      <c r="G205" s="35">
        <f t="shared" ca="1" si="64"/>
        <v>1</v>
      </c>
      <c r="H205" s="35">
        <f t="shared" ca="1" si="65"/>
        <v>0</v>
      </c>
      <c r="I205" s="35">
        <f t="shared" ca="1" si="55"/>
        <v>0</v>
      </c>
      <c r="J205" s="35">
        <f t="shared" ca="1" si="58"/>
        <v>0</v>
      </c>
      <c r="K205" s="35">
        <f t="shared" ca="1" si="59"/>
        <v>0</v>
      </c>
      <c r="L205" s="36" t="str">
        <f t="shared" ca="1" si="60"/>
        <v/>
      </c>
      <c r="M205" s="37" t="s">
        <v>48</v>
      </c>
      <c r="N205" s="38" t="s">
        <v>48</v>
      </c>
      <c r="O205" s="39" t="s">
        <v>421</v>
      </c>
      <c r="P205" s="40"/>
      <c r="Q205" s="41"/>
      <c r="R205" s="42" t="s">
        <v>386</v>
      </c>
      <c r="S205" s="43" t="s">
        <v>83</v>
      </c>
      <c r="T205" s="44">
        <v>2.25</v>
      </c>
      <c r="U205" s="45"/>
      <c r="V205" s="45"/>
      <c r="W205" s="46"/>
    </row>
    <row r="206" spans="1:23" s="47" customFormat="1" x14ac:dyDescent="0.2">
      <c r="A206" s="34" t="str">
        <f t="shared" si="53"/>
        <v>S</v>
      </c>
      <c r="B206" s="35">
        <f t="shared" ca="1" si="56"/>
        <v>3</v>
      </c>
      <c r="C206" s="35" t="str">
        <f t="shared" ca="1" si="61"/>
        <v>S</v>
      </c>
      <c r="D206" s="35">
        <f t="shared" ca="1" si="57"/>
        <v>0</v>
      </c>
      <c r="E206" s="35">
        <f t="shared" ca="1" si="62"/>
        <v>3</v>
      </c>
      <c r="F206" s="35">
        <f t="shared" ca="1" si="63"/>
        <v>5</v>
      </c>
      <c r="G206" s="35">
        <f t="shared" ca="1" si="64"/>
        <v>1</v>
      </c>
      <c r="H206" s="35">
        <f t="shared" ca="1" si="65"/>
        <v>0</v>
      </c>
      <c r="I206" s="35">
        <f t="shared" ca="1" si="55"/>
        <v>0</v>
      </c>
      <c r="J206" s="35">
        <f t="shared" ca="1" si="58"/>
        <v>0</v>
      </c>
      <c r="K206" s="35">
        <f t="shared" ca="1" si="59"/>
        <v>0</v>
      </c>
      <c r="L206" s="36" t="str">
        <f t="shared" ca="1" si="60"/>
        <v/>
      </c>
      <c r="M206" s="37" t="s">
        <v>48</v>
      </c>
      <c r="N206" s="38" t="s">
        <v>48</v>
      </c>
      <c r="O206" s="39" t="s">
        <v>422</v>
      </c>
      <c r="P206" s="40"/>
      <c r="Q206" s="41"/>
      <c r="R206" s="42" t="s">
        <v>423</v>
      </c>
      <c r="S206" s="43" t="s">
        <v>63</v>
      </c>
      <c r="T206" s="44">
        <v>30.65</v>
      </c>
      <c r="U206" s="45"/>
      <c r="V206" s="45"/>
      <c r="W206" s="46"/>
    </row>
    <row r="207" spans="1:23" s="47" customFormat="1" ht="22.5" x14ac:dyDescent="0.2">
      <c r="A207" s="34" t="str">
        <f t="shared" si="53"/>
        <v>S</v>
      </c>
      <c r="B207" s="35">
        <f t="shared" ca="1" si="56"/>
        <v>3</v>
      </c>
      <c r="C207" s="35" t="str">
        <f t="shared" ca="1" si="61"/>
        <v>S</v>
      </c>
      <c r="D207" s="35">
        <f t="shared" ca="1" si="57"/>
        <v>0</v>
      </c>
      <c r="E207" s="35">
        <f t="shared" ca="1" si="62"/>
        <v>3</v>
      </c>
      <c r="F207" s="35">
        <f t="shared" ca="1" si="63"/>
        <v>5</v>
      </c>
      <c r="G207" s="35">
        <f t="shared" ca="1" si="64"/>
        <v>1</v>
      </c>
      <c r="H207" s="35">
        <f t="shared" ca="1" si="65"/>
        <v>0</v>
      </c>
      <c r="I207" s="35">
        <f t="shared" ca="1" si="55"/>
        <v>0</v>
      </c>
      <c r="J207" s="35">
        <f t="shared" ca="1" si="58"/>
        <v>0</v>
      </c>
      <c r="K207" s="35">
        <f t="shared" ca="1" si="59"/>
        <v>0</v>
      </c>
      <c r="L207" s="36" t="str">
        <f t="shared" ca="1" si="60"/>
        <v/>
      </c>
      <c r="M207" s="37" t="s">
        <v>48</v>
      </c>
      <c r="N207" s="38" t="s">
        <v>48</v>
      </c>
      <c r="O207" s="39" t="s">
        <v>424</v>
      </c>
      <c r="P207" s="40"/>
      <c r="Q207" s="41"/>
      <c r="R207" s="42" t="s">
        <v>402</v>
      </c>
      <c r="S207" s="43" t="s">
        <v>83</v>
      </c>
      <c r="T207" s="44">
        <v>1.74</v>
      </c>
      <c r="U207" s="45"/>
      <c r="V207" s="45"/>
      <c r="W207" s="46"/>
    </row>
    <row r="208" spans="1:23" s="47" customFormat="1" x14ac:dyDescent="0.2">
      <c r="A208" s="34" t="str">
        <f t="shared" si="53"/>
        <v>S</v>
      </c>
      <c r="B208" s="35">
        <f t="shared" ca="1" si="56"/>
        <v>3</v>
      </c>
      <c r="C208" s="35" t="str">
        <f t="shared" ca="1" si="61"/>
        <v>S</v>
      </c>
      <c r="D208" s="35">
        <f t="shared" ca="1" si="57"/>
        <v>0</v>
      </c>
      <c r="E208" s="35">
        <f t="shared" ca="1" si="62"/>
        <v>3</v>
      </c>
      <c r="F208" s="35">
        <f t="shared" ca="1" si="63"/>
        <v>5</v>
      </c>
      <c r="G208" s="35">
        <f t="shared" ca="1" si="64"/>
        <v>1</v>
      </c>
      <c r="H208" s="35">
        <f t="shared" ca="1" si="65"/>
        <v>0</v>
      </c>
      <c r="I208" s="35">
        <f t="shared" ca="1" si="55"/>
        <v>0</v>
      </c>
      <c r="J208" s="35">
        <f t="shared" ca="1" si="58"/>
        <v>0</v>
      </c>
      <c r="K208" s="35">
        <f t="shared" ca="1" si="59"/>
        <v>0</v>
      </c>
      <c r="L208" s="36" t="str">
        <f t="shared" ca="1" si="60"/>
        <v/>
      </c>
      <c r="M208" s="37" t="s">
        <v>48</v>
      </c>
      <c r="N208" s="38" t="s">
        <v>48</v>
      </c>
      <c r="O208" s="39" t="s">
        <v>425</v>
      </c>
      <c r="P208" s="40"/>
      <c r="Q208" s="41"/>
      <c r="R208" s="42" t="s">
        <v>404</v>
      </c>
      <c r="S208" s="43" t="s">
        <v>83</v>
      </c>
      <c r="T208" s="44">
        <v>1.74</v>
      </c>
      <c r="U208" s="45"/>
      <c r="V208" s="45"/>
      <c r="W208" s="46"/>
    </row>
    <row r="209" spans="1:23" s="47" customFormat="1" ht="22.5" x14ac:dyDescent="0.2">
      <c r="A209" s="34" t="str">
        <f t="shared" si="53"/>
        <v>S</v>
      </c>
      <c r="B209" s="35">
        <f t="shared" ca="1" si="56"/>
        <v>3</v>
      </c>
      <c r="C209" s="35" t="str">
        <f t="shared" ca="1" si="61"/>
        <v>S</v>
      </c>
      <c r="D209" s="35">
        <f t="shared" ca="1" si="57"/>
        <v>0</v>
      </c>
      <c r="E209" s="35">
        <f t="shared" ca="1" si="62"/>
        <v>3</v>
      </c>
      <c r="F209" s="35">
        <f t="shared" ca="1" si="63"/>
        <v>5</v>
      </c>
      <c r="G209" s="35">
        <f t="shared" ca="1" si="64"/>
        <v>1</v>
      </c>
      <c r="H209" s="35">
        <f t="shared" ca="1" si="65"/>
        <v>0</v>
      </c>
      <c r="I209" s="35">
        <f t="shared" ca="1" si="55"/>
        <v>0</v>
      </c>
      <c r="J209" s="35">
        <f t="shared" ca="1" si="58"/>
        <v>0</v>
      </c>
      <c r="K209" s="35">
        <f t="shared" ca="1" si="59"/>
        <v>0</v>
      </c>
      <c r="L209" s="36" t="str">
        <f t="shared" ca="1" si="60"/>
        <v/>
      </c>
      <c r="M209" s="37" t="s">
        <v>48</v>
      </c>
      <c r="N209" s="38" t="s">
        <v>48</v>
      </c>
      <c r="O209" s="39" t="s">
        <v>426</v>
      </c>
      <c r="P209" s="40"/>
      <c r="Q209" s="41"/>
      <c r="R209" s="42" t="s">
        <v>410</v>
      </c>
      <c r="S209" s="43" t="s">
        <v>407</v>
      </c>
      <c r="T209" s="44">
        <v>51.818181818181813</v>
      </c>
      <c r="U209" s="45"/>
      <c r="V209" s="45"/>
      <c r="W209" s="46"/>
    </row>
    <row r="210" spans="1:23" s="47" customFormat="1" ht="22.5" x14ac:dyDescent="0.2">
      <c r="A210" s="34" t="str">
        <f t="shared" si="53"/>
        <v>S</v>
      </c>
      <c r="B210" s="35">
        <f t="shared" ca="1" si="56"/>
        <v>3</v>
      </c>
      <c r="C210" s="35" t="str">
        <f t="shared" ca="1" si="61"/>
        <v>S</v>
      </c>
      <c r="D210" s="35">
        <f t="shared" ca="1" si="57"/>
        <v>0</v>
      </c>
      <c r="E210" s="35">
        <f t="shared" ca="1" si="62"/>
        <v>3</v>
      </c>
      <c r="F210" s="35">
        <f t="shared" ca="1" si="63"/>
        <v>5</v>
      </c>
      <c r="G210" s="35">
        <f t="shared" ca="1" si="64"/>
        <v>1</v>
      </c>
      <c r="H210" s="35">
        <f t="shared" ca="1" si="65"/>
        <v>0</v>
      </c>
      <c r="I210" s="35">
        <f t="shared" ref="I210:I440" ca="1" si="66">IF(AND($C210&lt;=4,$C210&lt;&gt;0),0,IF(AND($C210="S",$W210&gt;0),OFFSET(I210,-1,0)+1,OFFSET(I210,-1,0)))</f>
        <v>0</v>
      </c>
      <c r="J210" s="35">
        <f t="shared" ca="1" si="58"/>
        <v>0</v>
      </c>
      <c r="K210" s="35">
        <f t="shared" ca="1" si="59"/>
        <v>0</v>
      </c>
      <c r="L210" s="36" t="str">
        <f t="shared" ca="1" si="60"/>
        <v/>
      </c>
      <c r="M210" s="37" t="s">
        <v>48</v>
      </c>
      <c r="N210" s="38" t="s">
        <v>48</v>
      </c>
      <c r="O210" s="39" t="s">
        <v>427</v>
      </c>
      <c r="P210" s="40"/>
      <c r="Q210" s="41"/>
      <c r="R210" s="42" t="s">
        <v>412</v>
      </c>
      <c r="S210" s="43" t="s">
        <v>407</v>
      </c>
      <c r="T210" s="44">
        <v>24.545454545454543</v>
      </c>
      <c r="U210" s="45"/>
      <c r="V210" s="45"/>
      <c r="W210" s="46"/>
    </row>
    <row r="211" spans="1:23" s="47" customFormat="1" ht="22.5" x14ac:dyDescent="0.2">
      <c r="A211" s="34" t="str">
        <f t="shared" si="53"/>
        <v>S</v>
      </c>
      <c r="B211" s="35">
        <f t="shared" ca="1" si="56"/>
        <v>3</v>
      </c>
      <c r="C211" s="35" t="str">
        <f t="shared" ca="1" si="61"/>
        <v>S</v>
      </c>
      <c r="D211" s="35">
        <f t="shared" ca="1" si="57"/>
        <v>0</v>
      </c>
      <c r="E211" s="35">
        <f t="shared" ca="1" si="62"/>
        <v>3</v>
      </c>
      <c r="F211" s="35">
        <f t="shared" ca="1" si="63"/>
        <v>5</v>
      </c>
      <c r="G211" s="35">
        <f t="shared" ca="1" si="64"/>
        <v>1</v>
      </c>
      <c r="H211" s="35">
        <f t="shared" ca="1" si="65"/>
        <v>0</v>
      </c>
      <c r="I211" s="35">
        <f t="shared" ca="1" si="66"/>
        <v>0</v>
      </c>
      <c r="J211" s="35">
        <f t="shared" ca="1" si="58"/>
        <v>0</v>
      </c>
      <c r="K211" s="35">
        <f t="shared" ca="1" si="59"/>
        <v>0</v>
      </c>
      <c r="L211" s="36" t="str">
        <f t="shared" ca="1" si="60"/>
        <v/>
      </c>
      <c r="M211" s="37" t="s">
        <v>48</v>
      </c>
      <c r="N211" s="38" t="s">
        <v>48</v>
      </c>
      <c r="O211" s="39" t="s">
        <v>428</v>
      </c>
      <c r="P211" s="40"/>
      <c r="Q211" s="41"/>
      <c r="R211" s="42" t="s">
        <v>414</v>
      </c>
      <c r="S211" s="43" t="s">
        <v>407</v>
      </c>
      <c r="T211" s="44">
        <v>40</v>
      </c>
      <c r="U211" s="45"/>
      <c r="V211" s="45"/>
      <c r="W211" s="46"/>
    </row>
    <row r="212" spans="1:23" s="47" customFormat="1" x14ac:dyDescent="0.2">
      <c r="A212" s="34">
        <f t="shared" si="53"/>
        <v>3</v>
      </c>
      <c r="B212" s="35">
        <f t="shared" ref="B212:B440" ca="1" si="67">IF(OR(C212="s",C212=0),OFFSET(B212,-1,0),C212)</f>
        <v>3</v>
      </c>
      <c r="C212" s="35">
        <f t="shared" ca="1" si="61"/>
        <v>3</v>
      </c>
      <c r="D212" s="35">
        <f t="shared" ref="D212:D440" ca="1" si="68">IF(OR(C212="S",C212=0),0,IF(ISERROR(K212),J212,SMALL(J212:K212,1)))</f>
        <v>6</v>
      </c>
      <c r="E212" s="35">
        <f t="shared" ca="1" si="62"/>
        <v>3</v>
      </c>
      <c r="F212" s="35">
        <f t="shared" ca="1" si="63"/>
        <v>5</v>
      </c>
      <c r="G212" s="35">
        <f t="shared" ca="1" si="64"/>
        <v>2</v>
      </c>
      <c r="H212" s="35">
        <f t="shared" ca="1" si="65"/>
        <v>0</v>
      </c>
      <c r="I212" s="35">
        <f t="shared" ca="1" si="66"/>
        <v>0</v>
      </c>
      <c r="J212" s="35">
        <f t="shared" ca="1" si="58"/>
        <v>18</v>
      </c>
      <c r="K212" s="35">
        <f t="shared" ca="1" si="59"/>
        <v>6</v>
      </c>
      <c r="L212" s="36" t="str">
        <f t="shared" ref="L212:L440" ca="1" si="69">IF(OR(W212&gt;0,$C212=1),"F","")</f>
        <v/>
      </c>
      <c r="M212" s="37" t="s">
        <v>168</v>
      </c>
      <c r="N212" s="38" t="s">
        <v>168</v>
      </c>
      <c r="O212" s="39" t="s">
        <v>429</v>
      </c>
      <c r="P212" s="40"/>
      <c r="Q212" s="41"/>
      <c r="R212" s="42" t="s">
        <v>430</v>
      </c>
      <c r="S212" s="43" t="s">
        <v>56</v>
      </c>
      <c r="T212" s="44"/>
      <c r="U212" s="45"/>
      <c r="V212" s="45"/>
      <c r="W212" s="46"/>
    </row>
    <row r="213" spans="1:23" s="47" customFormat="1" ht="45" x14ac:dyDescent="0.2">
      <c r="A213" s="34" t="str">
        <f t="shared" si="53"/>
        <v>S</v>
      </c>
      <c r="B213" s="35">
        <f t="shared" ca="1" si="67"/>
        <v>3</v>
      </c>
      <c r="C213" s="35" t="str">
        <f t="shared" ref="C213:C440" ca="1" si="70">IF(OFFSET(C213,-1,0)="L",1,IF(OFFSET(C213,-1,0)=1,2,IF(OR(A213="s",A213=0),"S",IF(AND(OFFSET(C213,-1,0)=2,A213=4),3,IF(AND(OR(OFFSET(C213,-1,0)="s",OFFSET(C213,-1,0)=0),A213&lt;&gt;"s",A213&gt;OFFSET(B213,-1,0)),OFFSET(B213,-1,0),A213)))))</f>
        <v>S</v>
      </c>
      <c r="D213" s="35">
        <f t="shared" ca="1" si="68"/>
        <v>0</v>
      </c>
      <c r="E213" s="35">
        <f t="shared" ref="E213:E440" ca="1" si="71">IF($C213=1,OFFSET(E213,-1,0)+1,OFFSET(E213,-1,0))</f>
        <v>3</v>
      </c>
      <c r="F213" s="35">
        <f t="shared" ref="F213:F440" ca="1" si="72">IF($C213=1,0,IF($C213=2,OFFSET(F213,-1,0)+1,OFFSET(F213,-1,0)))</f>
        <v>5</v>
      </c>
      <c r="G213" s="35">
        <f t="shared" ref="G213:G440" ca="1" si="73">IF(AND($C213&lt;=2,$C213&lt;&gt;0),0,IF($C213=3,OFFSET(G213,-1,0)+1,OFFSET(G213,-1,0)))</f>
        <v>2</v>
      </c>
      <c r="H213" s="35">
        <f t="shared" ref="H213:H440" ca="1" si="74">IF(AND($C213&lt;=3,$C213&lt;&gt;0),0,IF($C213=4,OFFSET(H213,-1,0)+1,OFFSET(H213,-1,0)))</f>
        <v>0</v>
      </c>
      <c r="I213" s="35">
        <f t="shared" ca="1" si="66"/>
        <v>0</v>
      </c>
      <c r="J213" s="35">
        <f t="shared" ca="1" si="58"/>
        <v>0</v>
      </c>
      <c r="K213" s="35">
        <f t="shared" ca="1" si="59"/>
        <v>0</v>
      </c>
      <c r="L213" s="36" t="str">
        <f t="shared" ca="1" si="69"/>
        <v/>
      </c>
      <c r="M213" s="37" t="s">
        <v>48</v>
      </c>
      <c r="N213" s="38" t="s">
        <v>48</v>
      </c>
      <c r="O213" s="39" t="s">
        <v>431</v>
      </c>
      <c r="P213" s="40"/>
      <c r="Q213" s="41"/>
      <c r="R213" s="42" t="s">
        <v>432</v>
      </c>
      <c r="S213" s="43" t="s">
        <v>62</v>
      </c>
      <c r="T213" s="44">
        <v>16.37</v>
      </c>
      <c r="U213" s="45"/>
      <c r="V213" s="45"/>
      <c r="W213" s="46"/>
    </row>
    <row r="214" spans="1:23" s="47" customFormat="1" ht="22.5" x14ac:dyDescent="0.2">
      <c r="A214" s="34" t="str">
        <f t="shared" si="53"/>
        <v>S</v>
      </c>
      <c r="B214" s="35">
        <f t="shared" ca="1" si="67"/>
        <v>3</v>
      </c>
      <c r="C214" s="35" t="str">
        <f t="shared" ca="1" si="70"/>
        <v>S</v>
      </c>
      <c r="D214" s="35">
        <f t="shared" ca="1" si="68"/>
        <v>0</v>
      </c>
      <c r="E214" s="35">
        <f t="shared" ca="1" si="71"/>
        <v>3</v>
      </c>
      <c r="F214" s="35">
        <f t="shared" ca="1" si="72"/>
        <v>5</v>
      </c>
      <c r="G214" s="35">
        <f t="shared" ca="1" si="73"/>
        <v>2</v>
      </c>
      <c r="H214" s="35">
        <f t="shared" ca="1" si="74"/>
        <v>0</v>
      </c>
      <c r="I214" s="35">
        <f t="shared" ca="1" si="66"/>
        <v>0</v>
      </c>
      <c r="J214" s="35">
        <f t="shared" ca="1" si="58"/>
        <v>0</v>
      </c>
      <c r="K214" s="35">
        <f t="shared" ca="1" si="59"/>
        <v>0</v>
      </c>
      <c r="L214" s="36" t="str">
        <f t="shared" ca="1" si="69"/>
        <v/>
      </c>
      <c r="M214" s="37" t="s">
        <v>48</v>
      </c>
      <c r="N214" s="38" t="s">
        <v>48</v>
      </c>
      <c r="O214" s="39" t="s">
        <v>433</v>
      </c>
      <c r="P214" s="40"/>
      <c r="Q214" s="41"/>
      <c r="R214" s="42" t="s">
        <v>434</v>
      </c>
      <c r="S214" s="43" t="s">
        <v>83</v>
      </c>
      <c r="T214" s="44">
        <v>0.79</v>
      </c>
      <c r="U214" s="45"/>
      <c r="V214" s="45"/>
      <c r="W214" s="46"/>
    </row>
    <row r="215" spans="1:23" s="47" customFormat="1" ht="22.5" x14ac:dyDescent="0.2">
      <c r="A215" s="34" t="str">
        <f t="shared" si="53"/>
        <v>S</v>
      </c>
      <c r="B215" s="35">
        <f t="shared" ca="1" si="67"/>
        <v>3</v>
      </c>
      <c r="C215" s="35" t="str">
        <f t="shared" ca="1" si="70"/>
        <v>S</v>
      </c>
      <c r="D215" s="35">
        <f t="shared" ca="1" si="68"/>
        <v>0</v>
      </c>
      <c r="E215" s="35">
        <f t="shared" ca="1" si="71"/>
        <v>3</v>
      </c>
      <c r="F215" s="35">
        <f t="shared" ca="1" si="72"/>
        <v>5</v>
      </c>
      <c r="G215" s="35">
        <f t="shared" ca="1" si="73"/>
        <v>2</v>
      </c>
      <c r="H215" s="35">
        <f t="shared" ca="1" si="74"/>
        <v>0</v>
      </c>
      <c r="I215" s="35">
        <f t="shared" ca="1" si="66"/>
        <v>0</v>
      </c>
      <c r="J215" s="35">
        <f t="shared" ref="J215:J278" ca="1" si="75">IF(OR($C215="S",$C215=0),0,MATCH(0,OFFSET($D215,1,$C215,ROW($C$441)-ROW($C215)),0))</f>
        <v>0</v>
      </c>
      <c r="K215" s="35">
        <f t="shared" ref="K215:K278" ca="1" si="76">IF(OR($C215="S",$C215=0),0,MATCH(OFFSET($D215,0,$C215)+1,OFFSET($D215,1,$C215,ROW($C$441)-ROW($C215)),0))</f>
        <v>0</v>
      </c>
      <c r="L215" s="36" t="str">
        <f t="shared" ca="1" si="69"/>
        <v/>
      </c>
      <c r="M215" s="37" t="s">
        <v>48</v>
      </c>
      <c r="N215" s="38" t="s">
        <v>48</v>
      </c>
      <c r="O215" s="39" t="s">
        <v>435</v>
      </c>
      <c r="P215" s="40"/>
      <c r="Q215" s="41"/>
      <c r="R215" s="42" t="s">
        <v>436</v>
      </c>
      <c r="S215" s="43" t="s">
        <v>83</v>
      </c>
      <c r="T215" s="44">
        <v>0.79</v>
      </c>
      <c r="U215" s="45"/>
      <c r="V215" s="45"/>
      <c r="W215" s="46"/>
    </row>
    <row r="216" spans="1:23" s="47" customFormat="1" ht="33.75" x14ac:dyDescent="0.2">
      <c r="A216" s="34" t="str">
        <f t="shared" si="53"/>
        <v>S</v>
      </c>
      <c r="B216" s="35">
        <f t="shared" ca="1" si="67"/>
        <v>3</v>
      </c>
      <c r="C216" s="35" t="str">
        <f t="shared" ca="1" si="70"/>
        <v>S</v>
      </c>
      <c r="D216" s="35">
        <f t="shared" ca="1" si="68"/>
        <v>0</v>
      </c>
      <c r="E216" s="35">
        <f t="shared" ca="1" si="71"/>
        <v>3</v>
      </c>
      <c r="F216" s="35">
        <f t="shared" ca="1" si="72"/>
        <v>5</v>
      </c>
      <c r="G216" s="35">
        <f t="shared" ca="1" si="73"/>
        <v>2</v>
      </c>
      <c r="H216" s="35">
        <f t="shared" ca="1" si="74"/>
        <v>0</v>
      </c>
      <c r="I216" s="35">
        <f t="shared" ca="1" si="66"/>
        <v>0</v>
      </c>
      <c r="J216" s="35">
        <f t="shared" ca="1" si="75"/>
        <v>0</v>
      </c>
      <c r="K216" s="35">
        <f t="shared" ca="1" si="76"/>
        <v>0</v>
      </c>
      <c r="L216" s="36" t="str">
        <f t="shared" ca="1" si="69"/>
        <v/>
      </c>
      <c r="M216" s="37" t="s">
        <v>48</v>
      </c>
      <c r="N216" s="38" t="s">
        <v>48</v>
      </c>
      <c r="O216" s="39" t="s">
        <v>437</v>
      </c>
      <c r="P216" s="40"/>
      <c r="Q216" s="41"/>
      <c r="R216" s="42" t="s">
        <v>438</v>
      </c>
      <c r="S216" s="43" t="s">
        <v>407</v>
      </c>
      <c r="T216" s="44">
        <v>70</v>
      </c>
      <c r="U216" s="45"/>
      <c r="V216" s="45"/>
      <c r="W216" s="46"/>
    </row>
    <row r="217" spans="1:23" s="47" customFormat="1" ht="33.75" x14ac:dyDescent="0.2">
      <c r="A217" s="34" t="str">
        <f t="shared" si="53"/>
        <v>S</v>
      </c>
      <c r="B217" s="35">
        <f t="shared" ca="1" si="67"/>
        <v>3</v>
      </c>
      <c r="C217" s="35" t="str">
        <f t="shared" ca="1" si="70"/>
        <v>S</v>
      </c>
      <c r="D217" s="35">
        <f t="shared" ca="1" si="68"/>
        <v>0</v>
      </c>
      <c r="E217" s="35">
        <f t="shared" ca="1" si="71"/>
        <v>3</v>
      </c>
      <c r="F217" s="35">
        <f t="shared" ca="1" si="72"/>
        <v>5</v>
      </c>
      <c r="G217" s="35">
        <f t="shared" ca="1" si="73"/>
        <v>2</v>
      </c>
      <c r="H217" s="35">
        <f t="shared" ca="1" si="74"/>
        <v>0</v>
      </c>
      <c r="I217" s="35">
        <f t="shared" ca="1" si="66"/>
        <v>0</v>
      </c>
      <c r="J217" s="35">
        <f t="shared" ca="1" si="75"/>
        <v>0</v>
      </c>
      <c r="K217" s="35">
        <f t="shared" ca="1" si="76"/>
        <v>0</v>
      </c>
      <c r="L217" s="36" t="str">
        <f t="shared" ca="1" si="69"/>
        <v/>
      </c>
      <c r="M217" s="37" t="s">
        <v>48</v>
      </c>
      <c r="N217" s="38" t="s">
        <v>48</v>
      </c>
      <c r="O217" s="39" t="s">
        <v>439</v>
      </c>
      <c r="P217" s="40"/>
      <c r="Q217" s="41"/>
      <c r="R217" s="42" t="s">
        <v>440</v>
      </c>
      <c r="S217" s="43" t="s">
        <v>407</v>
      </c>
      <c r="T217" s="44">
        <v>24.545454545454543</v>
      </c>
      <c r="U217" s="45"/>
      <c r="V217" s="45"/>
      <c r="W217" s="46"/>
    </row>
    <row r="218" spans="1:23" s="47" customFormat="1" x14ac:dyDescent="0.2">
      <c r="A218" s="34">
        <f t="shared" si="53"/>
        <v>3</v>
      </c>
      <c r="B218" s="35">
        <f t="shared" ca="1" si="67"/>
        <v>3</v>
      </c>
      <c r="C218" s="35">
        <f t="shared" ca="1" si="70"/>
        <v>3</v>
      </c>
      <c r="D218" s="35">
        <f t="shared" ca="1" si="68"/>
        <v>8</v>
      </c>
      <c r="E218" s="35">
        <f t="shared" ca="1" si="71"/>
        <v>3</v>
      </c>
      <c r="F218" s="35">
        <f t="shared" ca="1" si="72"/>
        <v>5</v>
      </c>
      <c r="G218" s="35">
        <f t="shared" ca="1" si="73"/>
        <v>3</v>
      </c>
      <c r="H218" s="35">
        <f t="shared" ca="1" si="74"/>
        <v>0</v>
      </c>
      <c r="I218" s="35">
        <f t="shared" ca="1" si="66"/>
        <v>0</v>
      </c>
      <c r="J218" s="35">
        <f t="shared" ca="1" si="75"/>
        <v>12</v>
      </c>
      <c r="K218" s="35">
        <f t="shared" ca="1" si="76"/>
        <v>8</v>
      </c>
      <c r="L218" s="36" t="str">
        <f t="shared" ca="1" si="69"/>
        <v/>
      </c>
      <c r="M218" s="37" t="s">
        <v>168</v>
      </c>
      <c r="N218" s="38" t="s">
        <v>168</v>
      </c>
      <c r="O218" s="39" t="s">
        <v>441</v>
      </c>
      <c r="P218" s="40"/>
      <c r="Q218" s="41"/>
      <c r="R218" s="42" t="s">
        <v>442</v>
      </c>
      <c r="S218" s="43" t="s">
        <v>56</v>
      </c>
      <c r="T218" s="44"/>
      <c r="U218" s="45"/>
      <c r="V218" s="45"/>
      <c r="W218" s="46"/>
    </row>
    <row r="219" spans="1:23" s="47" customFormat="1" ht="33.75" x14ac:dyDescent="0.2">
      <c r="A219" s="34" t="str">
        <f t="shared" si="53"/>
        <v>S</v>
      </c>
      <c r="B219" s="35">
        <f t="shared" ca="1" si="67"/>
        <v>3</v>
      </c>
      <c r="C219" s="35" t="str">
        <f t="shared" ca="1" si="70"/>
        <v>S</v>
      </c>
      <c r="D219" s="35">
        <f t="shared" ca="1" si="68"/>
        <v>0</v>
      </c>
      <c r="E219" s="35">
        <f t="shared" ca="1" si="71"/>
        <v>3</v>
      </c>
      <c r="F219" s="35">
        <f t="shared" ca="1" si="72"/>
        <v>5</v>
      </c>
      <c r="G219" s="35">
        <f t="shared" ca="1" si="73"/>
        <v>3</v>
      </c>
      <c r="H219" s="35">
        <f t="shared" ca="1" si="74"/>
        <v>0</v>
      </c>
      <c r="I219" s="35">
        <f t="shared" ca="1" si="66"/>
        <v>0</v>
      </c>
      <c r="J219" s="35">
        <f t="shared" ca="1" si="75"/>
        <v>0</v>
      </c>
      <c r="K219" s="35">
        <f t="shared" ca="1" si="76"/>
        <v>0</v>
      </c>
      <c r="L219" s="36" t="str">
        <f t="shared" ca="1" si="69"/>
        <v/>
      </c>
      <c r="M219" s="37" t="s">
        <v>48</v>
      </c>
      <c r="N219" s="38" t="s">
        <v>48</v>
      </c>
      <c r="O219" s="39" t="s">
        <v>443</v>
      </c>
      <c r="P219" s="40"/>
      <c r="Q219" s="41"/>
      <c r="R219" s="42" t="s">
        <v>444</v>
      </c>
      <c r="S219" s="43" t="s">
        <v>62</v>
      </c>
      <c r="T219" s="44">
        <v>27.32</v>
      </c>
      <c r="U219" s="45"/>
      <c r="V219" s="45"/>
      <c r="W219" s="46"/>
    </row>
    <row r="220" spans="1:23" s="47" customFormat="1" ht="22.5" x14ac:dyDescent="0.2">
      <c r="A220" s="34" t="str">
        <f t="shared" si="53"/>
        <v>S</v>
      </c>
      <c r="B220" s="35">
        <f t="shared" ca="1" si="67"/>
        <v>3</v>
      </c>
      <c r="C220" s="35" t="str">
        <f t="shared" ca="1" si="70"/>
        <v>S</v>
      </c>
      <c r="D220" s="35">
        <f t="shared" ca="1" si="68"/>
        <v>0</v>
      </c>
      <c r="E220" s="35">
        <f t="shared" ca="1" si="71"/>
        <v>3</v>
      </c>
      <c r="F220" s="35">
        <f t="shared" ca="1" si="72"/>
        <v>5</v>
      </c>
      <c r="G220" s="35">
        <f t="shared" ca="1" si="73"/>
        <v>3</v>
      </c>
      <c r="H220" s="35">
        <f t="shared" ca="1" si="74"/>
        <v>0</v>
      </c>
      <c r="I220" s="35">
        <f t="shared" ca="1" si="66"/>
        <v>0</v>
      </c>
      <c r="J220" s="35">
        <f t="shared" ca="1" si="75"/>
        <v>0</v>
      </c>
      <c r="K220" s="35">
        <f t="shared" ca="1" si="76"/>
        <v>0</v>
      </c>
      <c r="L220" s="36" t="str">
        <f t="shared" ca="1" si="69"/>
        <v/>
      </c>
      <c r="M220" s="37" t="s">
        <v>48</v>
      </c>
      <c r="N220" s="38" t="s">
        <v>48</v>
      </c>
      <c r="O220" s="39" t="s">
        <v>445</v>
      </c>
      <c r="P220" s="40"/>
      <c r="Q220" s="41"/>
      <c r="R220" s="42" t="s">
        <v>434</v>
      </c>
      <c r="S220" s="43" t="s">
        <v>83</v>
      </c>
      <c r="T220" s="44">
        <v>1.63</v>
      </c>
      <c r="U220" s="45"/>
      <c r="V220" s="45"/>
      <c r="W220" s="46"/>
    </row>
    <row r="221" spans="1:23" s="47" customFormat="1" ht="22.5" x14ac:dyDescent="0.2">
      <c r="A221" s="34" t="str">
        <f t="shared" si="53"/>
        <v>S</v>
      </c>
      <c r="B221" s="35">
        <f t="shared" ca="1" si="67"/>
        <v>3</v>
      </c>
      <c r="C221" s="35" t="str">
        <f t="shared" ca="1" si="70"/>
        <v>S</v>
      </c>
      <c r="D221" s="35">
        <f t="shared" ca="1" si="68"/>
        <v>0</v>
      </c>
      <c r="E221" s="35">
        <f t="shared" ca="1" si="71"/>
        <v>3</v>
      </c>
      <c r="F221" s="35">
        <f t="shared" ca="1" si="72"/>
        <v>5</v>
      </c>
      <c r="G221" s="35">
        <f t="shared" ca="1" si="73"/>
        <v>3</v>
      </c>
      <c r="H221" s="35">
        <f t="shared" ca="1" si="74"/>
        <v>0</v>
      </c>
      <c r="I221" s="35">
        <f t="shared" ca="1" si="66"/>
        <v>0</v>
      </c>
      <c r="J221" s="35">
        <f t="shared" ca="1" si="75"/>
        <v>0</v>
      </c>
      <c r="K221" s="35">
        <f t="shared" ca="1" si="76"/>
        <v>0</v>
      </c>
      <c r="L221" s="36" t="str">
        <f t="shared" ca="1" si="69"/>
        <v/>
      </c>
      <c r="M221" s="37" t="s">
        <v>48</v>
      </c>
      <c r="N221" s="38" t="s">
        <v>48</v>
      </c>
      <c r="O221" s="39" t="s">
        <v>446</v>
      </c>
      <c r="P221" s="40"/>
      <c r="Q221" s="41"/>
      <c r="R221" s="42" t="s">
        <v>436</v>
      </c>
      <c r="S221" s="43" t="s">
        <v>83</v>
      </c>
      <c r="T221" s="44">
        <v>1.63</v>
      </c>
      <c r="U221" s="45"/>
      <c r="V221" s="45"/>
      <c r="W221" s="46"/>
    </row>
    <row r="222" spans="1:23" s="47" customFormat="1" ht="33.75" x14ac:dyDescent="0.2">
      <c r="A222" s="34" t="str">
        <f t="shared" si="53"/>
        <v>S</v>
      </c>
      <c r="B222" s="35">
        <f t="shared" ca="1" si="67"/>
        <v>3</v>
      </c>
      <c r="C222" s="35" t="str">
        <f t="shared" ca="1" si="70"/>
        <v>S</v>
      </c>
      <c r="D222" s="35">
        <f t="shared" ca="1" si="68"/>
        <v>0</v>
      </c>
      <c r="E222" s="35">
        <f t="shared" ca="1" si="71"/>
        <v>3</v>
      </c>
      <c r="F222" s="35">
        <f t="shared" ca="1" si="72"/>
        <v>5</v>
      </c>
      <c r="G222" s="35">
        <f t="shared" ca="1" si="73"/>
        <v>3</v>
      </c>
      <c r="H222" s="35">
        <f t="shared" ca="1" si="74"/>
        <v>0</v>
      </c>
      <c r="I222" s="35">
        <f t="shared" ca="1" si="66"/>
        <v>0</v>
      </c>
      <c r="J222" s="35">
        <f t="shared" ca="1" si="75"/>
        <v>0</v>
      </c>
      <c r="K222" s="35">
        <f t="shared" ca="1" si="76"/>
        <v>0</v>
      </c>
      <c r="L222" s="36" t="str">
        <f t="shared" ca="1" si="69"/>
        <v/>
      </c>
      <c r="M222" s="37" t="s">
        <v>48</v>
      </c>
      <c r="N222" s="38" t="s">
        <v>48</v>
      </c>
      <c r="O222" s="39" t="s">
        <v>447</v>
      </c>
      <c r="P222" s="40"/>
      <c r="Q222" s="41"/>
      <c r="R222" s="42" t="s">
        <v>448</v>
      </c>
      <c r="S222" s="43" t="s">
        <v>407</v>
      </c>
      <c r="T222" s="44">
        <v>5.4545454545454541</v>
      </c>
      <c r="U222" s="45"/>
      <c r="V222" s="45"/>
      <c r="W222" s="46"/>
    </row>
    <row r="223" spans="1:23" s="47" customFormat="1" ht="33.75" x14ac:dyDescent="0.2">
      <c r="A223" s="34" t="str">
        <f t="shared" si="53"/>
        <v>S</v>
      </c>
      <c r="B223" s="35">
        <f t="shared" ca="1" si="67"/>
        <v>3</v>
      </c>
      <c r="C223" s="35" t="str">
        <f t="shared" ca="1" si="70"/>
        <v>S</v>
      </c>
      <c r="D223" s="35">
        <f t="shared" ca="1" si="68"/>
        <v>0</v>
      </c>
      <c r="E223" s="35">
        <f t="shared" ca="1" si="71"/>
        <v>3</v>
      </c>
      <c r="F223" s="35">
        <f t="shared" ca="1" si="72"/>
        <v>5</v>
      </c>
      <c r="G223" s="35">
        <f t="shared" ca="1" si="73"/>
        <v>3</v>
      </c>
      <c r="H223" s="35">
        <f t="shared" ca="1" si="74"/>
        <v>0</v>
      </c>
      <c r="I223" s="35">
        <f t="shared" ca="1" si="66"/>
        <v>0</v>
      </c>
      <c r="J223" s="35">
        <f t="shared" ca="1" si="75"/>
        <v>0</v>
      </c>
      <c r="K223" s="35">
        <f t="shared" ca="1" si="76"/>
        <v>0</v>
      </c>
      <c r="L223" s="36" t="str">
        <f t="shared" ca="1" si="69"/>
        <v/>
      </c>
      <c r="M223" s="37" t="s">
        <v>48</v>
      </c>
      <c r="N223" s="38" t="s">
        <v>48</v>
      </c>
      <c r="O223" s="39" t="s">
        <v>449</v>
      </c>
      <c r="P223" s="40"/>
      <c r="Q223" s="41"/>
      <c r="R223" s="42" t="s">
        <v>438</v>
      </c>
      <c r="S223" s="43" t="s">
        <v>407</v>
      </c>
      <c r="T223" s="44">
        <v>76.36363636363636</v>
      </c>
      <c r="U223" s="45"/>
      <c r="V223" s="45"/>
      <c r="W223" s="46"/>
    </row>
    <row r="224" spans="1:23" s="47" customFormat="1" ht="33.75" x14ac:dyDescent="0.2">
      <c r="A224" s="34" t="str">
        <f t="shared" si="53"/>
        <v>S</v>
      </c>
      <c r="B224" s="35">
        <f t="shared" ca="1" si="67"/>
        <v>3</v>
      </c>
      <c r="C224" s="35" t="str">
        <f t="shared" ca="1" si="70"/>
        <v>S</v>
      </c>
      <c r="D224" s="35">
        <f t="shared" ca="1" si="68"/>
        <v>0</v>
      </c>
      <c r="E224" s="35">
        <f t="shared" ca="1" si="71"/>
        <v>3</v>
      </c>
      <c r="F224" s="35">
        <f t="shared" ca="1" si="72"/>
        <v>5</v>
      </c>
      <c r="G224" s="35">
        <f t="shared" ca="1" si="73"/>
        <v>3</v>
      </c>
      <c r="H224" s="35">
        <f t="shared" ca="1" si="74"/>
        <v>0</v>
      </c>
      <c r="I224" s="35">
        <f t="shared" ca="1" si="66"/>
        <v>0</v>
      </c>
      <c r="J224" s="35">
        <f t="shared" ca="1" si="75"/>
        <v>0</v>
      </c>
      <c r="K224" s="35">
        <f t="shared" ca="1" si="76"/>
        <v>0</v>
      </c>
      <c r="L224" s="36" t="str">
        <f t="shared" ca="1" si="69"/>
        <v/>
      </c>
      <c r="M224" s="37" t="s">
        <v>48</v>
      </c>
      <c r="N224" s="38" t="s">
        <v>48</v>
      </c>
      <c r="O224" s="39" t="s">
        <v>450</v>
      </c>
      <c r="P224" s="40"/>
      <c r="Q224" s="41"/>
      <c r="R224" s="42" t="s">
        <v>451</v>
      </c>
      <c r="S224" s="43" t="s">
        <v>407</v>
      </c>
      <c r="T224" s="44">
        <v>19.09090909090909</v>
      </c>
      <c r="U224" s="45"/>
      <c r="V224" s="45"/>
      <c r="W224" s="46"/>
    </row>
    <row r="225" spans="1:23" s="47" customFormat="1" ht="33.75" x14ac:dyDescent="0.2">
      <c r="A225" s="34" t="str">
        <f t="shared" si="53"/>
        <v>S</v>
      </c>
      <c r="B225" s="35">
        <f t="shared" ca="1" si="67"/>
        <v>3</v>
      </c>
      <c r="C225" s="35" t="str">
        <f t="shared" ca="1" si="70"/>
        <v>S</v>
      </c>
      <c r="D225" s="35">
        <f t="shared" ca="1" si="68"/>
        <v>0</v>
      </c>
      <c r="E225" s="35">
        <f t="shared" ca="1" si="71"/>
        <v>3</v>
      </c>
      <c r="F225" s="35">
        <f t="shared" ca="1" si="72"/>
        <v>5</v>
      </c>
      <c r="G225" s="35">
        <f t="shared" ca="1" si="73"/>
        <v>3</v>
      </c>
      <c r="H225" s="35">
        <f t="shared" ca="1" si="74"/>
        <v>0</v>
      </c>
      <c r="I225" s="35">
        <f t="shared" ca="1" si="66"/>
        <v>0</v>
      </c>
      <c r="J225" s="35">
        <f t="shared" ca="1" si="75"/>
        <v>0</v>
      </c>
      <c r="K225" s="35">
        <f t="shared" ca="1" si="76"/>
        <v>0</v>
      </c>
      <c r="L225" s="36" t="str">
        <f t="shared" ca="1" si="69"/>
        <v/>
      </c>
      <c r="M225" s="37" t="s">
        <v>48</v>
      </c>
      <c r="N225" s="38" t="s">
        <v>48</v>
      </c>
      <c r="O225" s="39" t="s">
        <v>452</v>
      </c>
      <c r="P225" s="40"/>
      <c r="Q225" s="41"/>
      <c r="R225" s="42" t="s">
        <v>440</v>
      </c>
      <c r="S225" s="43" t="s">
        <v>407</v>
      </c>
      <c r="T225" s="44">
        <v>27.27272727272727</v>
      </c>
      <c r="U225" s="45"/>
      <c r="V225" s="45"/>
      <c r="W225" s="46"/>
    </row>
    <row r="226" spans="1:23" s="47" customFormat="1" x14ac:dyDescent="0.2">
      <c r="A226" s="34">
        <f t="shared" si="53"/>
        <v>3</v>
      </c>
      <c r="B226" s="35">
        <f t="shared" ca="1" si="67"/>
        <v>3</v>
      </c>
      <c r="C226" s="35">
        <f t="shared" ca="1" si="70"/>
        <v>3</v>
      </c>
      <c r="D226" s="35">
        <f t="shared" ca="1" si="68"/>
        <v>2</v>
      </c>
      <c r="E226" s="35">
        <f t="shared" ca="1" si="71"/>
        <v>3</v>
      </c>
      <c r="F226" s="35">
        <f t="shared" ca="1" si="72"/>
        <v>5</v>
      </c>
      <c r="G226" s="35">
        <f t="shared" ca="1" si="73"/>
        <v>4</v>
      </c>
      <c r="H226" s="35">
        <f t="shared" ca="1" si="74"/>
        <v>0</v>
      </c>
      <c r="I226" s="35">
        <f t="shared" ca="1" si="66"/>
        <v>0</v>
      </c>
      <c r="J226" s="35">
        <f t="shared" ca="1" si="75"/>
        <v>4</v>
      </c>
      <c r="K226" s="35">
        <f t="shared" ca="1" si="76"/>
        <v>2</v>
      </c>
      <c r="L226" s="36" t="str">
        <f t="shared" ca="1" si="69"/>
        <v/>
      </c>
      <c r="M226" s="37" t="s">
        <v>168</v>
      </c>
      <c r="N226" s="38" t="s">
        <v>168</v>
      </c>
      <c r="O226" s="39" t="s">
        <v>453</v>
      </c>
      <c r="P226" s="40"/>
      <c r="Q226" s="41"/>
      <c r="R226" s="42" t="s">
        <v>454</v>
      </c>
      <c r="S226" s="43" t="s">
        <v>56</v>
      </c>
      <c r="T226" s="44"/>
      <c r="U226" s="45"/>
      <c r="V226" s="45"/>
      <c r="W226" s="46"/>
    </row>
    <row r="227" spans="1:23" s="47" customFormat="1" ht="33.75" x14ac:dyDescent="0.2">
      <c r="A227" s="34" t="str">
        <f t="shared" si="53"/>
        <v>S</v>
      </c>
      <c r="B227" s="35">
        <f t="shared" ca="1" si="67"/>
        <v>3</v>
      </c>
      <c r="C227" s="35" t="str">
        <f t="shared" ca="1" si="70"/>
        <v>S</v>
      </c>
      <c r="D227" s="35">
        <f t="shared" ca="1" si="68"/>
        <v>0</v>
      </c>
      <c r="E227" s="35">
        <f t="shared" ca="1" si="71"/>
        <v>3</v>
      </c>
      <c r="F227" s="35">
        <f t="shared" ca="1" si="72"/>
        <v>5</v>
      </c>
      <c r="G227" s="35">
        <f t="shared" ca="1" si="73"/>
        <v>4</v>
      </c>
      <c r="H227" s="35">
        <f t="shared" ca="1" si="74"/>
        <v>0</v>
      </c>
      <c r="I227" s="35">
        <f t="shared" ca="1" si="66"/>
        <v>0</v>
      </c>
      <c r="J227" s="35">
        <f t="shared" ca="1" si="75"/>
        <v>0</v>
      </c>
      <c r="K227" s="35">
        <f t="shared" ca="1" si="76"/>
        <v>0</v>
      </c>
      <c r="L227" s="36" t="str">
        <f t="shared" ca="1" si="69"/>
        <v/>
      </c>
      <c r="M227" s="37" t="s">
        <v>48</v>
      </c>
      <c r="N227" s="38" t="s">
        <v>48</v>
      </c>
      <c r="O227" s="39" t="s">
        <v>455</v>
      </c>
      <c r="P227" s="40"/>
      <c r="Q227" s="41"/>
      <c r="R227" s="42" t="s">
        <v>456</v>
      </c>
      <c r="S227" s="43" t="s">
        <v>62</v>
      </c>
      <c r="T227" s="44">
        <v>52.78</v>
      </c>
      <c r="U227" s="45"/>
      <c r="V227" s="45"/>
      <c r="W227" s="46"/>
    </row>
    <row r="228" spans="1:23" s="47" customFormat="1" x14ac:dyDescent="0.2">
      <c r="A228" s="34">
        <f t="shared" si="53"/>
        <v>3</v>
      </c>
      <c r="B228" s="35">
        <f t="shared" ca="1" si="67"/>
        <v>3</v>
      </c>
      <c r="C228" s="35">
        <f t="shared" ca="1" si="70"/>
        <v>3</v>
      </c>
      <c r="D228" s="35">
        <f t="shared" ca="1" si="68"/>
        <v>2</v>
      </c>
      <c r="E228" s="35">
        <f t="shared" ca="1" si="71"/>
        <v>3</v>
      </c>
      <c r="F228" s="35">
        <f t="shared" ca="1" si="72"/>
        <v>5</v>
      </c>
      <c r="G228" s="35">
        <f t="shared" ca="1" si="73"/>
        <v>5</v>
      </c>
      <c r="H228" s="35">
        <f t="shared" ca="1" si="74"/>
        <v>0</v>
      </c>
      <c r="I228" s="35">
        <f t="shared" ca="1" si="66"/>
        <v>0</v>
      </c>
      <c r="J228" s="35">
        <f t="shared" ca="1" si="75"/>
        <v>2</v>
      </c>
      <c r="K228" s="35" t="e">
        <f t="shared" ca="1" si="76"/>
        <v>#N/A</v>
      </c>
      <c r="L228" s="36" t="str">
        <f t="shared" ca="1" si="69"/>
        <v/>
      </c>
      <c r="M228" s="37" t="s">
        <v>168</v>
      </c>
      <c r="N228" s="38" t="s">
        <v>168</v>
      </c>
      <c r="O228" s="39" t="s">
        <v>457</v>
      </c>
      <c r="P228" s="40"/>
      <c r="Q228" s="41"/>
      <c r="R228" s="42" t="s">
        <v>458</v>
      </c>
      <c r="S228" s="43" t="s">
        <v>56</v>
      </c>
      <c r="T228" s="44"/>
      <c r="U228" s="45"/>
      <c r="V228" s="45"/>
      <c r="W228" s="46"/>
    </row>
    <row r="229" spans="1:23" s="47" customFormat="1" x14ac:dyDescent="0.2">
      <c r="A229" s="34" t="str">
        <f t="shared" si="53"/>
        <v>S</v>
      </c>
      <c r="B229" s="35">
        <f t="shared" ca="1" si="67"/>
        <v>3</v>
      </c>
      <c r="C229" s="35" t="str">
        <f t="shared" ca="1" si="70"/>
        <v>S</v>
      </c>
      <c r="D229" s="35">
        <f t="shared" ca="1" si="68"/>
        <v>0</v>
      </c>
      <c r="E229" s="35">
        <f t="shared" ca="1" si="71"/>
        <v>3</v>
      </c>
      <c r="F229" s="35">
        <f t="shared" ca="1" si="72"/>
        <v>5</v>
      </c>
      <c r="G229" s="35">
        <f t="shared" ca="1" si="73"/>
        <v>5</v>
      </c>
      <c r="H229" s="35">
        <f t="shared" ca="1" si="74"/>
        <v>0</v>
      </c>
      <c r="I229" s="35">
        <f t="shared" ca="1" si="66"/>
        <v>0</v>
      </c>
      <c r="J229" s="35">
        <f t="shared" ca="1" si="75"/>
        <v>0</v>
      </c>
      <c r="K229" s="35">
        <f t="shared" ca="1" si="76"/>
        <v>0</v>
      </c>
      <c r="L229" s="36" t="str">
        <f t="shared" ca="1" si="69"/>
        <v/>
      </c>
      <c r="M229" s="37" t="s">
        <v>48</v>
      </c>
      <c r="N229" s="38" t="s">
        <v>48</v>
      </c>
      <c r="O229" s="39" t="s">
        <v>459</v>
      </c>
      <c r="P229" s="40"/>
      <c r="Q229" s="41"/>
      <c r="R229" s="42" t="s">
        <v>460</v>
      </c>
      <c r="S229" s="43" t="s">
        <v>74</v>
      </c>
      <c r="T229" s="44">
        <v>6</v>
      </c>
      <c r="U229" s="45"/>
      <c r="V229" s="45"/>
      <c r="W229" s="46"/>
    </row>
    <row r="230" spans="1:23" s="47" customFormat="1" ht="20.100000000000001" customHeight="1" x14ac:dyDescent="0.2">
      <c r="A230" s="34">
        <f t="shared" si="53"/>
        <v>2</v>
      </c>
      <c r="B230" s="35">
        <f t="shared" ca="1" si="67"/>
        <v>2</v>
      </c>
      <c r="C230" s="35">
        <f t="shared" ca="1" si="70"/>
        <v>2</v>
      </c>
      <c r="D230" s="35">
        <f t="shared" ca="1" si="68"/>
        <v>29</v>
      </c>
      <c r="E230" s="35">
        <f t="shared" ca="1" si="71"/>
        <v>3</v>
      </c>
      <c r="F230" s="35">
        <f t="shared" ca="1" si="72"/>
        <v>6</v>
      </c>
      <c r="G230" s="35">
        <f t="shared" ca="1" si="73"/>
        <v>0</v>
      </c>
      <c r="H230" s="35">
        <f t="shared" ca="1" si="74"/>
        <v>0</v>
      </c>
      <c r="I230" s="35">
        <f t="shared" ca="1" si="66"/>
        <v>0</v>
      </c>
      <c r="J230" s="35">
        <f t="shared" ca="1" si="75"/>
        <v>72</v>
      </c>
      <c r="K230" s="35">
        <f t="shared" ca="1" si="76"/>
        <v>29</v>
      </c>
      <c r="L230" s="36" t="str">
        <f t="shared" ca="1" si="69"/>
        <v/>
      </c>
      <c r="M230" s="37" t="s">
        <v>57</v>
      </c>
      <c r="N230" s="38" t="s">
        <v>57</v>
      </c>
      <c r="O230" s="70" t="s">
        <v>461</v>
      </c>
      <c r="P230" s="40"/>
      <c r="Q230" s="41"/>
      <c r="R230" s="71" t="s">
        <v>88</v>
      </c>
      <c r="S230" s="43" t="s">
        <v>56</v>
      </c>
      <c r="T230" s="44"/>
      <c r="U230" s="45"/>
      <c r="V230" s="45"/>
      <c r="W230" s="72"/>
    </row>
    <row r="231" spans="1:23" s="47" customFormat="1" x14ac:dyDescent="0.2">
      <c r="A231" s="34" t="str">
        <f t="shared" si="53"/>
        <v>S</v>
      </c>
      <c r="B231" s="35">
        <f t="shared" ca="1" si="67"/>
        <v>2</v>
      </c>
      <c r="C231" s="35" t="str">
        <f t="shared" ca="1" si="70"/>
        <v>S</v>
      </c>
      <c r="D231" s="35">
        <f t="shared" ca="1" si="68"/>
        <v>0</v>
      </c>
      <c r="E231" s="35">
        <f t="shared" ca="1" si="71"/>
        <v>3</v>
      </c>
      <c r="F231" s="35">
        <f t="shared" ca="1" si="72"/>
        <v>6</v>
      </c>
      <c r="G231" s="35">
        <f t="shared" ca="1" si="73"/>
        <v>0</v>
      </c>
      <c r="H231" s="35">
        <f t="shared" ca="1" si="74"/>
        <v>0</v>
      </c>
      <c r="I231" s="35">
        <f t="shared" ca="1" si="66"/>
        <v>0</v>
      </c>
      <c r="J231" s="35">
        <f t="shared" ca="1" si="75"/>
        <v>0</v>
      </c>
      <c r="K231" s="35">
        <f t="shared" ca="1" si="76"/>
        <v>0</v>
      </c>
      <c r="L231" s="36" t="str">
        <f t="shared" ca="1" si="69"/>
        <v/>
      </c>
      <c r="M231" s="37" t="s">
        <v>48</v>
      </c>
      <c r="N231" s="38" t="s">
        <v>48</v>
      </c>
      <c r="O231" s="39" t="s">
        <v>462</v>
      </c>
      <c r="P231" s="40"/>
      <c r="Q231" s="41"/>
      <c r="R231" s="42" t="s">
        <v>90</v>
      </c>
      <c r="S231" s="43" t="s">
        <v>91</v>
      </c>
      <c r="T231" s="44">
        <v>15</v>
      </c>
      <c r="U231" s="45"/>
      <c r="V231" s="45"/>
      <c r="W231" s="46"/>
    </row>
    <row r="232" spans="1:23" s="47" customFormat="1" x14ac:dyDescent="0.2">
      <c r="A232" s="34" t="str">
        <f t="shared" si="53"/>
        <v>S</v>
      </c>
      <c r="B232" s="35">
        <f t="shared" ca="1" si="67"/>
        <v>2</v>
      </c>
      <c r="C232" s="35" t="str">
        <f t="shared" ca="1" si="70"/>
        <v>S</v>
      </c>
      <c r="D232" s="35">
        <f t="shared" ca="1" si="68"/>
        <v>0</v>
      </c>
      <c r="E232" s="35">
        <f t="shared" ca="1" si="71"/>
        <v>3</v>
      </c>
      <c r="F232" s="35">
        <f t="shared" ca="1" si="72"/>
        <v>6</v>
      </c>
      <c r="G232" s="35">
        <f t="shared" ca="1" si="73"/>
        <v>0</v>
      </c>
      <c r="H232" s="35">
        <f t="shared" ca="1" si="74"/>
        <v>0</v>
      </c>
      <c r="I232" s="35">
        <f t="shared" ca="1" si="66"/>
        <v>0</v>
      </c>
      <c r="J232" s="35">
        <f t="shared" ca="1" si="75"/>
        <v>0</v>
      </c>
      <c r="K232" s="35">
        <f t="shared" ca="1" si="76"/>
        <v>0</v>
      </c>
      <c r="L232" s="36" t="str">
        <f t="shared" ca="1" si="69"/>
        <v/>
      </c>
      <c r="M232" s="37" t="s">
        <v>48</v>
      </c>
      <c r="N232" s="38" t="s">
        <v>48</v>
      </c>
      <c r="O232" s="39" t="s">
        <v>463</v>
      </c>
      <c r="P232" s="40"/>
      <c r="Q232" s="41"/>
      <c r="R232" s="42" t="s">
        <v>93</v>
      </c>
      <c r="S232" s="43" t="s">
        <v>91</v>
      </c>
      <c r="T232" s="44">
        <v>5</v>
      </c>
      <c r="U232" s="45"/>
      <c r="V232" s="45"/>
      <c r="W232" s="46"/>
    </row>
    <row r="233" spans="1:23" s="47" customFormat="1" x14ac:dyDescent="0.2">
      <c r="A233" s="34" t="str">
        <f t="shared" si="53"/>
        <v>S</v>
      </c>
      <c r="B233" s="35">
        <f t="shared" ca="1" si="67"/>
        <v>2</v>
      </c>
      <c r="C233" s="35" t="str">
        <f t="shared" ca="1" si="70"/>
        <v>S</v>
      </c>
      <c r="D233" s="35">
        <f t="shared" ca="1" si="68"/>
        <v>0</v>
      </c>
      <c r="E233" s="35">
        <f t="shared" ca="1" si="71"/>
        <v>3</v>
      </c>
      <c r="F233" s="35">
        <f t="shared" ca="1" si="72"/>
        <v>6</v>
      </c>
      <c r="G233" s="35">
        <f t="shared" ca="1" si="73"/>
        <v>0</v>
      </c>
      <c r="H233" s="35">
        <f t="shared" ca="1" si="74"/>
        <v>0</v>
      </c>
      <c r="I233" s="35">
        <f t="shared" ca="1" si="66"/>
        <v>0</v>
      </c>
      <c r="J233" s="35">
        <f t="shared" ca="1" si="75"/>
        <v>0</v>
      </c>
      <c r="K233" s="35">
        <f t="shared" ca="1" si="76"/>
        <v>0</v>
      </c>
      <c r="L233" s="36" t="str">
        <f t="shared" ca="1" si="69"/>
        <v/>
      </c>
      <c r="M233" s="37" t="s">
        <v>48</v>
      </c>
      <c r="N233" s="38" t="s">
        <v>48</v>
      </c>
      <c r="O233" s="39" t="s">
        <v>464</v>
      </c>
      <c r="P233" s="40"/>
      <c r="Q233" s="41"/>
      <c r="R233" s="42" t="s">
        <v>465</v>
      </c>
      <c r="S233" s="43" t="s">
        <v>91</v>
      </c>
      <c r="T233" s="44">
        <v>100</v>
      </c>
      <c r="U233" s="45"/>
      <c r="V233" s="45"/>
      <c r="W233" s="46"/>
    </row>
    <row r="234" spans="1:23" s="47" customFormat="1" x14ac:dyDescent="0.2">
      <c r="A234" s="34" t="str">
        <f t="shared" si="53"/>
        <v>S</v>
      </c>
      <c r="B234" s="35">
        <f t="shared" ca="1" si="67"/>
        <v>2</v>
      </c>
      <c r="C234" s="35" t="str">
        <f t="shared" ca="1" si="70"/>
        <v>S</v>
      </c>
      <c r="D234" s="35">
        <f t="shared" ca="1" si="68"/>
        <v>0</v>
      </c>
      <c r="E234" s="35">
        <f t="shared" ca="1" si="71"/>
        <v>3</v>
      </c>
      <c r="F234" s="35">
        <f t="shared" ca="1" si="72"/>
        <v>6</v>
      </c>
      <c r="G234" s="35">
        <f t="shared" ca="1" si="73"/>
        <v>0</v>
      </c>
      <c r="H234" s="35">
        <f t="shared" ca="1" si="74"/>
        <v>0</v>
      </c>
      <c r="I234" s="35">
        <f t="shared" ca="1" si="66"/>
        <v>0</v>
      </c>
      <c r="J234" s="35">
        <f t="shared" ca="1" si="75"/>
        <v>0</v>
      </c>
      <c r="K234" s="35">
        <f t="shared" ca="1" si="76"/>
        <v>0</v>
      </c>
      <c r="L234" s="36" t="str">
        <f t="shared" ca="1" si="69"/>
        <v/>
      </c>
      <c r="M234" s="37" t="s">
        <v>48</v>
      </c>
      <c r="N234" s="38" t="s">
        <v>48</v>
      </c>
      <c r="O234" s="39" t="s">
        <v>466</v>
      </c>
      <c r="P234" s="40"/>
      <c r="Q234" s="41"/>
      <c r="R234" s="42" t="s">
        <v>97</v>
      </c>
      <c r="S234" s="43" t="s">
        <v>98</v>
      </c>
      <c r="T234" s="44">
        <v>15</v>
      </c>
      <c r="U234" s="45"/>
      <c r="V234" s="45"/>
      <c r="W234" s="46"/>
    </row>
    <row r="235" spans="1:23" s="47" customFormat="1" x14ac:dyDescent="0.2">
      <c r="A235" s="34" t="str">
        <f t="shared" si="53"/>
        <v>S</v>
      </c>
      <c r="B235" s="35">
        <f t="shared" ca="1" si="67"/>
        <v>2</v>
      </c>
      <c r="C235" s="35" t="str">
        <f t="shared" ca="1" si="70"/>
        <v>S</v>
      </c>
      <c r="D235" s="35">
        <f t="shared" ca="1" si="68"/>
        <v>0</v>
      </c>
      <c r="E235" s="35">
        <f t="shared" ca="1" si="71"/>
        <v>3</v>
      </c>
      <c r="F235" s="35">
        <f t="shared" ca="1" si="72"/>
        <v>6</v>
      </c>
      <c r="G235" s="35">
        <f t="shared" ca="1" si="73"/>
        <v>0</v>
      </c>
      <c r="H235" s="35">
        <f t="shared" ca="1" si="74"/>
        <v>0</v>
      </c>
      <c r="I235" s="35">
        <f t="shared" ca="1" si="66"/>
        <v>0</v>
      </c>
      <c r="J235" s="35">
        <f t="shared" ca="1" si="75"/>
        <v>0</v>
      </c>
      <c r="K235" s="35">
        <f t="shared" ca="1" si="76"/>
        <v>0</v>
      </c>
      <c r="L235" s="36" t="str">
        <f t="shared" ca="1" si="69"/>
        <v/>
      </c>
      <c r="M235" s="37" t="s">
        <v>48</v>
      </c>
      <c r="N235" s="38" t="s">
        <v>48</v>
      </c>
      <c r="O235" s="39" t="s">
        <v>467</v>
      </c>
      <c r="P235" s="40"/>
      <c r="Q235" s="41"/>
      <c r="R235" s="42" t="s">
        <v>100</v>
      </c>
      <c r="S235" s="43" t="s">
        <v>98</v>
      </c>
      <c r="T235" s="44">
        <v>5</v>
      </c>
      <c r="U235" s="45"/>
      <c r="V235" s="45"/>
      <c r="W235" s="46"/>
    </row>
    <row r="236" spans="1:23" s="47" customFormat="1" ht="33.75" x14ac:dyDescent="0.2">
      <c r="A236" s="34" t="str">
        <f t="shared" si="53"/>
        <v>S</v>
      </c>
      <c r="B236" s="35">
        <f t="shared" ca="1" si="67"/>
        <v>2</v>
      </c>
      <c r="C236" s="35" t="str">
        <f t="shared" ca="1" si="70"/>
        <v>S</v>
      </c>
      <c r="D236" s="35">
        <f t="shared" ca="1" si="68"/>
        <v>0</v>
      </c>
      <c r="E236" s="35">
        <f t="shared" ca="1" si="71"/>
        <v>3</v>
      </c>
      <c r="F236" s="35">
        <f t="shared" ca="1" si="72"/>
        <v>6</v>
      </c>
      <c r="G236" s="35">
        <f t="shared" ca="1" si="73"/>
        <v>0</v>
      </c>
      <c r="H236" s="35">
        <f t="shared" ca="1" si="74"/>
        <v>0</v>
      </c>
      <c r="I236" s="35">
        <f t="shared" ca="1" si="66"/>
        <v>0</v>
      </c>
      <c r="J236" s="35">
        <f t="shared" ca="1" si="75"/>
        <v>0</v>
      </c>
      <c r="K236" s="35">
        <f t="shared" ca="1" si="76"/>
        <v>0</v>
      </c>
      <c r="L236" s="36" t="str">
        <f t="shared" ca="1" si="69"/>
        <v/>
      </c>
      <c r="M236" s="37" t="s">
        <v>48</v>
      </c>
      <c r="N236" s="38" t="s">
        <v>48</v>
      </c>
      <c r="O236" s="39" t="s">
        <v>468</v>
      </c>
      <c r="P236" s="40"/>
      <c r="Q236" s="41"/>
      <c r="R236" s="42" t="s">
        <v>104</v>
      </c>
      <c r="S236" s="43" t="s">
        <v>71</v>
      </c>
      <c r="T236" s="44">
        <v>220</v>
      </c>
      <c r="U236" s="45"/>
      <c r="V236" s="45"/>
      <c r="W236" s="46"/>
    </row>
    <row r="237" spans="1:23" s="47" customFormat="1" ht="22.5" x14ac:dyDescent="0.2">
      <c r="A237" s="34" t="str">
        <f t="shared" si="53"/>
        <v>S</v>
      </c>
      <c r="B237" s="35">
        <f t="shared" ca="1" si="67"/>
        <v>2</v>
      </c>
      <c r="C237" s="35" t="str">
        <f t="shared" ca="1" si="70"/>
        <v>S</v>
      </c>
      <c r="D237" s="35">
        <f t="shared" ca="1" si="68"/>
        <v>0</v>
      </c>
      <c r="E237" s="35">
        <f t="shared" ca="1" si="71"/>
        <v>3</v>
      </c>
      <c r="F237" s="35">
        <f t="shared" ca="1" si="72"/>
        <v>6</v>
      </c>
      <c r="G237" s="35">
        <f t="shared" ca="1" si="73"/>
        <v>0</v>
      </c>
      <c r="H237" s="35">
        <f t="shared" ca="1" si="74"/>
        <v>0</v>
      </c>
      <c r="I237" s="35">
        <f t="shared" ca="1" si="66"/>
        <v>0</v>
      </c>
      <c r="J237" s="35">
        <f t="shared" ca="1" si="75"/>
        <v>0</v>
      </c>
      <c r="K237" s="35">
        <f t="shared" ca="1" si="76"/>
        <v>0</v>
      </c>
      <c r="L237" s="36" t="str">
        <f t="shared" ca="1" si="69"/>
        <v/>
      </c>
      <c r="M237" s="37" t="s">
        <v>48</v>
      </c>
      <c r="N237" s="38" t="s">
        <v>48</v>
      </c>
      <c r="O237" s="39" t="s">
        <v>469</v>
      </c>
      <c r="P237" s="40"/>
      <c r="Q237" s="41"/>
      <c r="R237" s="42" t="s">
        <v>470</v>
      </c>
      <c r="S237" s="43" t="s">
        <v>71</v>
      </c>
      <c r="T237" s="44">
        <v>152</v>
      </c>
      <c r="U237" s="45"/>
      <c r="V237" s="45"/>
      <c r="W237" s="46"/>
    </row>
    <row r="238" spans="1:23" s="47" customFormat="1" x14ac:dyDescent="0.2">
      <c r="A238" s="34" t="str">
        <f t="shared" si="53"/>
        <v>S</v>
      </c>
      <c r="B238" s="35">
        <f t="shared" ca="1" si="67"/>
        <v>2</v>
      </c>
      <c r="C238" s="35" t="str">
        <f t="shared" ca="1" si="70"/>
        <v>S</v>
      </c>
      <c r="D238" s="35">
        <f t="shared" ca="1" si="68"/>
        <v>0</v>
      </c>
      <c r="E238" s="35">
        <f t="shared" ca="1" si="71"/>
        <v>3</v>
      </c>
      <c r="F238" s="35">
        <f t="shared" ca="1" si="72"/>
        <v>6</v>
      </c>
      <c r="G238" s="35">
        <f t="shared" ca="1" si="73"/>
        <v>0</v>
      </c>
      <c r="H238" s="35">
        <f t="shared" ca="1" si="74"/>
        <v>0</v>
      </c>
      <c r="I238" s="35">
        <f t="shared" ca="1" si="66"/>
        <v>0</v>
      </c>
      <c r="J238" s="35">
        <f t="shared" ca="1" si="75"/>
        <v>0</v>
      </c>
      <c r="K238" s="35">
        <f t="shared" ca="1" si="76"/>
        <v>0</v>
      </c>
      <c r="L238" s="36" t="str">
        <f t="shared" ca="1" si="69"/>
        <v/>
      </c>
      <c r="M238" s="37" t="s">
        <v>48</v>
      </c>
      <c r="N238" s="38" t="s">
        <v>48</v>
      </c>
      <c r="O238" s="39" t="s">
        <v>471</v>
      </c>
      <c r="P238" s="40"/>
      <c r="Q238" s="41"/>
      <c r="R238" s="42" t="s">
        <v>472</v>
      </c>
      <c r="S238" s="43" t="s">
        <v>74</v>
      </c>
      <c r="T238" s="44">
        <v>1</v>
      </c>
      <c r="U238" s="45"/>
      <c r="V238" s="45"/>
      <c r="W238" s="46"/>
    </row>
    <row r="239" spans="1:23" s="47" customFormat="1" ht="22.5" x14ac:dyDescent="0.2">
      <c r="A239" s="34" t="str">
        <f t="shared" si="53"/>
        <v>S</v>
      </c>
      <c r="B239" s="35">
        <f t="shared" ca="1" si="67"/>
        <v>2</v>
      </c>
      <c r="C239" s="35" t="str">
        <f t="shared" ca="1" si="70"/>
        <v>S</v>
      </c>
      <c r="D239" s="35">
        <f t="shared" ca="1" si="68"/>
        <v>0</v>
      </c>
      <c r="E239" s="35">
        <f t="shared" ca="1" si="71"/>
        <v>3</v>
      </c>
      <c r="F239" s="35">
        <f t="shared" ca="1" si="72"/>
        <v>6</v>
      </c>
      <c r="G239" s="35">
        <f t="shared" ca="1" si="73"/>
        <v>0</v>
      </c>
      <c r="H239" s="35">
        <f t="shared" ca="1" si="74"/>
        <v>0</v>
      </c>
      <c r="I239" s="35">
        <f t="shared" ca="1" si="66"/>
        <v>0</v>
      </c>
      <c r="J239" s="35">
        <f t="shared" ca="1" si="75"/>
        <v>0</v>
      </c>
      <c r="K239" s="35">
        <f t="shared" ca="1" si="76"/>
        <v>0</v>
      </c>
      <c r="L239" s="36" t="str">
        <f t="shared" ca="1" si="69"/>
        <v/>
      </c>
      <c r="M239" s="37" t="s">
        <v>48</v>
      </c>
      <c r="N239" s="38" t="s">
        <v>48</v>
      </c>
      <c r="O239" s="39" t="s">
        <v>473</v>
      </c>
      <c r="P239" s="40"/>
      <c r="Q239" s="41"/>
      <c r="R239" s="42" t="s">
        <v>474</v>
      </c>
      <c r="S239" s="43" t="s">
        <v>74</v>
      </c>
      <c r="T239" s="44">
        <v>6</v>
      </c>
      <c r="U239" s="45"/>
      <c r="V239" s="45"/>
      <c r="W239" s="46"/>
    </row>
    <row r="240" spans="1:23" s="47" customFormat="1" ht="22.5" x14ac:dyDescent="0.2">
      <c r="A240" s="34" t="str">
        <f t="shared" si="53"/>
        <v>S</v>
      </c>
      <c r="B240" s="35">
        <f t="shared" ca="1" si="67"/>
        <v>2</v>
      </c>
      <c r="C240" s="35" t="str">
        <f t="shared" ca="1" si="70"/>
        <v>S</v>
      </c>
      <c r="D240" s="35">
        <f t="shared" ca="1" si="68"/>
        <v>0</v>
      </c>
      <c r="E240" s="35">
        <f t="shared" ca="1" si="71"/>
        <v>3</v>
      </c>
      <c r="F240" s="35">
        <f t="shared" ca="1" si="72"/>
        <v>6</v>
      </c>
      <c r="G240" s="35">
        <f t="shared" ca="1" si="73"/>
        <v>0</v>
      </c>
      <c r="H240" s="35">
        <f t="shared" ca="1" si="74"/>
        <v>0</v>
      </c>
      <c r="I240" s="35">
        <f t="shared" ca="1" si="66"/>
        <v>0</v>
      </c>
      <c r="J240" s="35">
        <f t="shared" ca="1" si="75"/>
        <v>0</v>
      </c>
      <c r="K240" s="35">
        <f t="shared" ca="1" si="76"/>
        <v>0</v>
      </c>
      <c r="L240" s="36" t="str">
        <f t="shared" ca="1" si="69"/>
        <v/>
      </c>
      <c r="M240" s="37" t="s">
        <v>48</v>
      </c>
      <c r="N240" s="38" t="s">
        <v>48</v>
      </c>
      <c r="O240" s="39" t="s">
        <v>475</v>
      </c>
      <c r="P240" s="40"/>
      <c r="Q240" s="41"/>
      <c r="R240" s="42" t="s">
        <v>476</v>
      </c>
      <c r="S240" s="43" t="s">
        <v>74</v>
      </c>
      <c r="T240" s="44">
        <v>2</v>
      </c>
      <c r="U240" s="45"/>
      <c r="V240" s="45"/>
      <c r="W240" s="46"/>
    </row>
    <row r="241" spans="1:23" s="47" customFormat="1" ht="22.5" x14ac:dyDescent="0.2">
      <c r="A241" s="34" t="str">
        <f t="shared" si="53"/>
        <v>S</v>
      </c>
      <c r="B241" s="35">
        <f t="shared" ca="1" si="67"/>
        <v>2</v>
      </c>
      <c r="C241" s="35" t="str">
        <f t="shared" ca="1" si="70"/>
        <v>S</v>
      </c>
      <c r="D241" s="35">
        <f t="shared" ca="1" si="68"/>
        <v>0</v>
      </c>
      <c r="E241" s="35">
        <f t="shared" ca="1" si="71"/>
        <v>3</v>
      </c>
      <c r="F241" s="35">
        <f t="shared" ca="1" si="72"/>
        <v>6</v>
      </c>
      <c r="G241" s="35">
        <f t="shared" ca="1" si="73"/>
        <v>0</v>
      </c>
      <c r="H241" s="35">
        <f t="shared" ca="1" si="74"/>
        <v>0</v>
      </c>
      <c r="I241" s="35">
        <f t="shared" ca="1" si="66"/>
        <v>0</v>
      </c>
      <c r="J241" s="35">
        <f t="shared" ca="1" si="75"/>
        <v>0</v>
      </c>
      <c r="K241" s="35">
        <f t="shared" ca="1" si="76"/>
        <v>0</v>
      </c>
      <c r="L241" s="36" t="str">
        <f t="shared" ca="1" si="69"/>
        <v/>
      </c>
      <c r="M241" s="37" t="s">
        <v>48</v>
      </c>
      <c r="N241" s="38" t="s">
        <v>48</v>
      </c>
      <c r="O241" s="39" t="s">
        <v>477</v>
      </c>
      <c r="P241" s="40"/>
      <c r="Q241" s="41"/>
      <c r="R241" s="42" t="s">
        <v>476</v>
      </c>
      <c r="S241" s="43" t="s">
        <v>74</v>
      </c>
      <c r="T241" s="44">
        <v>2</v>
      </c>
      <c r="U241" s="45"/>
      <c r="V241" s="45"/>
      <c r="W241" s="46"/>
    </row>
    <row r="242" spans="1:23" s="47" customFormat="1" ht="22.5" x14ac:dyDescent="0.2">
      <c r="A242" s="34" t="str">
        <f t="shared" si="53"/>
        <v>S</v>
      </c>
      <c r="B242" s="35">
        <f t="shared" ca="1" si="67"/>
        <v>2</v>
      </c>
      <c r="C242" s="35" t="str">
        <f t="shared" ca="1" si="70"/>
        <v>S</v>
      </c>
      <c r="D242" s="35">
        <f t="shared" ca="1" si="68"/>
        <v>0</v>
      </c>
      <c r="E242" s="35">
        <f t="shared" ca="1" si="71"/>
        <v>3</v>
      </c>
      <c r="F242" s="35">
        <f t="shared" ca="1" si="72"/>
        <v>6</v>
      </c>
      <c r="G242" s="35">
        <f t="shared" ca="1" si="73"/>
        <v>0</v>
      </c>
      <c r="H242" s="35">
        <f t="shared" ca="1" si="74"/>
        <v>0</v>
      </c>
      <c r="I242" s="35">
        <f t="shared" ca="1" si="66"/>
        <v>0</v>
      </c>
      <c r="J242" s="35">
        <f t="shared" ca="1" si="75"/>
        <v>0</v>
      </c>
      <c r="K242" s="35">
        <f t="shared" ca="1" si="76"/>
        <v>0</v>
      </c>
      <c r="L242" s="36" t="str">
        <f t="shared" ca="1" si="69"/>
        <v/>
      </c>
      <c r="M242" s="37" t="s">
        <v>48</v>
      </c>
      <c r="N242" s="38" t="s">
        <v>48</v>
      </c>
      <c r="O242" s="39" t="s">
        <v>478</v>
      </c>
      <c r="P242" s="40"/>
      <c r="Q242" s="41"/>
      <c r="R242" s="42" t="s">
        <v>479</v>
      </c>
      <c r="S242" s="43" t="s">
        <v>74</v>
      </c>
      <c r="T242" s="44">
        <v>3</v>
      </c>
      <c r="U242" s="45"/>
      <c r="V242" s="45"/>
      <c r="W242" s="46"/>
    </row>
    <row r="243" spans="1:23" s="47" customFormat="1" ht="33.75" x14ac:dyDescent="0.2">
      <c r="A243" s="34" t="str">
        <f t="shared" si="53"/>
        <v>S</v>
      </c>
      <c r="B243" s="35">
        <f t="shared" ca="1" si="67"/>
        <v>2</v>
      </c>
      <c r="C243" s="35" t="str">
        <f t="shared" ca="1" si="70"/>
        <v>S</v>
      </c>
      <c r="D243" s="35">
        <f t="shared" ca="1" si="68"/>
        <v>0</v>
      </c>
      <c r="E243" s="35">
        <f t="shared" ca="1" si="71"/>
        <v>3</v>
      </c>
      <c r="F243" s="35">
        <f t="shared" ca="1" si="72"/>
        <v>6</v>
      </c>
      <c r="G243" s="35">
        <f t="shared" ca="1" si="73"/>
        <v>0</v>
      </c>
      <c r="H243" s="35">
        <f t="shared" ca="1" si="74"/>
        <v>0</v>
      </c>
      <c r="I243" s="35">
        <f t="shared" ca="1" si="66"/>
        <v>0</v>
      </c>
      <c r="J243" s="35">
        <f t="shared" ca="1" si="75"/>
        <v>0</v>
      </c>
      <c r="K243" s="35">
        <f t="shared" ca="1" si="76"/>
        <v>0</v>
      </c>
      <c r="L243" s="36" t="str">
        <f t="shared" ca="1" si="69"/>
        <v/>
      </c>
      <c r="M243" s="37" t="s">
        <v>48</v>
      </c>
      <c r="N243" s="38" t="s">
        <v>48</v>
      </c>
      <c r="O243" s="39" t="s">
        <v>480</v>
      </c>
      <c r="P243" s="40"/>
      <c r="Q243" s="41"/>
      <c r="R243" s="42" t="s">
        <v>481</v>
      </c>
      <c r="S243" s="43" t="s">
        <v>74</v>
      </c>
      <c r="T243" s="44">
        <v>3</v>
      </c>
      <c r="U243" s="45"/>
      <c r="V243" s="45"/>
      <c r="W243" s="46"/>
    </row>
    <row r="244" spans="1:23" s="47" customFormat="1" ht="22.5" x14ac:dyDescent="0.2">
      <c r="A244" s="34" t="str">
        <f t="shared" si="53"/>
        <v>S</v>
      </c>
      <c r="B244" s="35">
        <f t="shared" ca="1" si="67"/>
        <v>2</v>
      </c>
      <c r="C244" s="35" t="str">
        <f t="shared" ca="1" si="70"/>
        <v>S</v>
      </c>
      <c r="D244" s="35">
        <f t="shared" ca="1" si="68"/>
        <v>0</v>
      </c>
      <c r="E244" s="35">
        <f t="shared" ca="1" si="71"/>
        <v>3</v>
      </c>
      <c r="F244" s="35">
        <f t="shared" ca="1" si="72"/>
        <v>6</v>
      </c>
      <c r="G244" s="35">
        <f t="shared" ca="1" si="73"/>
        <v>0</v>
      </c>
      <c r="H244" s="35">
        <f t="shared" ca="1" si="74"/>
        <v>0</v>
      </c>
      <c r="I244" s="35">
        <f t="shared" ca="1" si="66"/>
        <v>0</v>
      </c>
      <c r="J244" s="35">
        <f t="shared" ca="1" si="75"/>
        <v>0</v>
      </c>
      <c r="K244" s="35">
        <f t="shared" ca="1" si="76"/>
        <v>0</v>
      </c>
      <c r="L244" s="36" t="str">
        <f t="shared" ca="1" si="69"/>
        <v/>
      </c>
      <c r="M244" s="37" t="s">
        <v>48</v>
      </c>
      <c r="N244" s="38" t="s">
        <v>48</v>
      </c>
      <c r="O244" s="39" t="s">
        <v>482</v>
      </c>
      <c r="P244" s="40"/>
      <c r="Q244" s="41"/>
      <c r="R244" s="42" t="s">
        <v>483</v>
      </c>
      <c r="S244" s="43" t="s">
        <v>74</v>
      </c>
      <c r="T244" s="44">
        <v>2</v>
      </c>
      <c r="U244" s="45"/>
      <c r="V244" s="45"/>
      <c r="W244" s="46"/>
    </row>
    <row r="245" spans="1:23" s="47" customFormat="1" ht="22.5" x14ac:dyDescent="0.2">
      <c r="A245" s="34" t="str">
        <f t="shared" si="53"/>
        <v>S</v>
      </c>
      <c r="B245" s="35">
        <f t="shared" ca="1" si="67"/>
        <v>2</v>
      </c>
      <c r="C245" s="35" t="str">
        <f t="shared" ca="1" si="70"/>
        <v>S</v>
      </c>
      <c r="D245" s="35">
        <f t="shared" ca="1" si="68"/>
        <v>0</v>
      </c>
      <c r="E245" s="35">
        <f t="shared" ca="1" si="71"/>
        <v>3</v>
      </c>
      <c r="F245" s="35">
        <f t="shared" ca="1" si="72"/>
        <v>6</v>
      </c>
      <c r="G245" s="35">
        <f t="shared" ca="1" si="73"/>
        <v>0</v>
      </c>
      <c r="H245" s="35">
        <f t="shared" ca="1" si="74"/>
        <v>0</v>
      </c>
      <c r="I245" s="35">
        <f t="shared" ca="1" si="66"/>
        <v>0</v>
      </c>
      <c r="J245" s="35">
        <f t="shared" ca="1" si="75"/>
        <v>0</v>
      </c>
      <c r="K245" s="35">
        <f t="shared" ca="1" si="76"/>
        <v>0</v>
      </c>
      <c r="L245" s="36" t="str">
        <f t="shared" ca="1" si="69"/>
        <v/>
      </c>
      <c r="M245" s="37" t="s">
        <v>48</v>
      </c>
      <c r="N245" s="38" t="s">
        <v>48</v>
      </c>
      <c r="O245" s="39" t="s">
        <v>484</v>
      </c>
      <c r="P245" s="40"/>
      <c r="Q245" s="41"/>
      <c r="R245" s="42" t="s">
        <v>485</v>
      </c>
      <c r="S245" s="43" t="s">
        <v>74</v>
      </c>
      <c r="T245" s="44">
        <v>2</v>
      </c>
      <c r="U245" s="45"/>
      <c r="V245" s="45"/>
      <c r="W245" s="46"/>
    </row>
    <row r="246" spans="1:23" s="47" customFormat="1" ht="22.5" x14ac:dyDescent="0.2">
      <c r="A246" s="34" t="str">
        <f t="shared" si="53"/>
        <v>S</v>
      </c>
      <c r="B246" s="35">
        <f t="shared" ca="1" si="67"/>
        <v>2</v>
      </c>
      <c r="C246" s="35" t="str">
        <f t="shared" ca="1" si="70"/>
        <v>S</v>
      </c>
      <c r="D246" s="35">
        <f t="shared" ca="1" si="68"/>
        <v>0</v>
      </c>
      <c r="E246" s="35">
        <f t="shared" ca="1" si="71"/>
        <v>3</v>
      </c>
      <c r="F246" s="35">
        <f t="shared" ca="1" si="72"/>
        <v>6</v>
      </c>
      <c r="G246" s="35">
        <f t="shared" ca="1" si="73"/>
        <v>0</v>
      </c>
      <c r="H246" s="35">
        <f t="shared" ca="1" si="74"/>
        <v>0</v>
      </c>
      <c r="I246" s="35">
        <f t="shared" ca="1" si="66"/>
        <v>0</v>
      </c>
      <c r="J246" s="35">
        <f t="shared" ca="1" si="75"/>
        <v>0</v>
      </c>
      <c r="K246" s="35">
        <f t="shared" ca="1" si="76"/>
        <v>0</v>
      </c>
      <c r="L246" s="36" t="str">
        <f t="shared" ca="1" si="69"/>
        <v/>
      </c>
      <c r="M246" s="37" t="s">
        <v>48</v>
      </c>
      <c r="N246" s="38" t="s">
        <v>48</v>
      </c>
      <c r="O246" s="39" t="s">
        <v>486</v>
      </c>
      <c r="P246" s="40"/>
      <c r="Q246" s="41"/>
      <c r="R246" s="42" t="s">
        <v>126</v>
      </c>
      <c r="S246" s="43" t="s">
        <v>74</v>
      </c>
      <c r="T246" s="44">
        <v>1</v>
      </c>
      <c r="U246" s="45"/>
      <c r="V246" s="45"/>
      <c r="W246" s="46"/>
    </row>
    <row r="247" spans="1:23" s="47" customFormat="1" ht="33.75" x14ac:dyDescent="0.2">
      <c r="A247" s="34" t="str">
        <f t="shared" si="53"/>
        <v>S</v>
      </c>
      <c r="B247" s="35">
        <f t="shared" ca="1" si="67"/>
        <v>2</v>
      </c>
      <c r="C247" s="35" t="str">
        <f t="shared" ca="1" si="70"/>
        <v>S</v>
      </c>
      <c r="D247" s="35">
        <f t="shared" ca="1" si="68"/>
        <v>0</v>
      </c>
      <c r="E247" s="35">
        <f t="shared" ca="1" si="71"/>
        <v>3</v>
      </c>
      <c r="F247" s="35">
        <f t="shared" ca="1" si="72"/>
        <v>6</v>
      </c>
      <c r="G247" s="35">
        <f t="shared" ca="1" si="73"/>
        <v>0</v>
      </c>
      <c r="H247" s="35">
        <f t="shared" ca="1" si="74"/>
        <v>0</v>
      </c>
      <c r="I247" s="35">
        <f t="shared" ca="1" si="66"/>
        <v>0</v>
      </c>
      <c r="J247" s="35">
        <f t="shared" ca="1" si="75"/>
        <v>0</v>
      </c>
      <c r="K247" s="35">
        <f t="shared" ca="1" si="76"/>
        <v>0</v>
      </c>
      <c r="L247" s="36" t="str">
        <f t="shared" ca="1" si="69"/>
        <v/>
      </c>
      <c r="M247" s="37" t="s">
        <v>48</v>
      </c>
      <c r="N247" s="38" t="s">
        <v>48</v>
      </c>
      <c r="O247" s="39" t="s">
        <v>487</v>
      </c>
      <c r="P247" s="40"/>
      <c r="Q247" s="41"/>
      <c r="R247" s="42" t="s">
        <v>132</v>
      </c>
      <c r="S247" s="43" t="s">
        <v>71</v>
      </c>
      <c r="T247" s="44">
        <v>45</v>
      </c>
      <c r="U247" s="45"/>
      <c r="V247" s="45"/>
      <c r="W247" s="46"/>
    </row>
    <row r="248" spans="1:23" s="47" customFormat="1" ht="33.75" x14ac:dyDescent="0.2">
      <c r="A248" s="34" t="str">
        <f t="shared" si="53"/>
        <v>S</v>
      </c>
      <c r="B248" s="35">
        <f t="shared" ca="1" si="67"/>
        <v>2</v>
      </c>
      <c r="C248" s="35" t="str">
        <f t="shared" ca="1" si="70"/>
        <v>S</v>
      </c>
      <c r="D248" s="35">
        <f t="shared" ca="1" si="68"/>
        <v>0</v>
      </c>
      <c r="E248" s="35">
        <f t="shared" ca="1" si="71"/>
        <v>3</v>
      </c>
      <c r="F248" s="35">
        <f t="shared" ca="1" si="72"/>
        <v>6</v>
      </c>
      <c r="G248" s="35">
        <f t="shared" ca="1" si="73"/>
        <v>0</v>
      </c>
      <c r="H248" s="35">
        <f t="shared" ca="1" si="74"/>
        <v>0</v>
      </c>
      <c r="I248" s="35">
        <f t="shared" ca="1" si="66"/>
        <v>0</v>
      </c>
      <c r="J248" s="35">
        <f t="shared" ca="1" si="75"/>
        <v>0</v>
      </c>
      <c r="K248" s="35">
        <f t="shared" ca="1" si="76"/>
        <v>0</v>
      </c>
      <c r="L248" s="36" t="str">
        <f t="shared" ca="1" si="69"/>
        <v/>
      </c>
      <c r="M248" s="37" t="s">
        <v>48</v>
      </c>
      <c r="N248" s="38" t="s">
        <v>48</v>
      </c>
      <c r="O248" s="39" t="s">
        <v>488</v>
      </c>
      <c r="P248" s="40"/>
      <c r="Q248" s="41"/>
      <c r="R248" s="42" t="s">
        <v>134</v>
      </c>
      <c r="S248" s="43" t="s">
        <v>71</v>
      </c>
      <c r="T248" s="44">
        <v>15</v>
      </c>
      <c r="U248" s="45"/>
      <c r="V248" s="45"/>
      <c r="W248" s="46"/>
    </row>
    <row r="249" spans="1:23" s="47" customFormat="1" ht="22.5" x14ac:dyDescent="0.2">
      <c r="A249" s="34" t="str">
        <f t="shared" si="53"/>
        <v>S</v>
      </c>
      <c r="B249" s="35">
        <f t="shared" ca="1" si="67"/>
        <v>2</v>
      </c>
      <c r="C249" s="35" t="str">
        <f t="shared" ca="1" si="70"/>
        <v>S</v>
      </c>
      <c r="D249" s="35">
        <f t="shared" ca="1" si="68"/>
        <v>0</v>
      </c>
      <c r="E249" s="35">
        <f t="shared" ca="1" si="71"/>
        <v>3</v>
      </c>
      <c r="F249" s="35">
        <f t="shared" ca="1" si="72"/>
        <v>6</v>
      </c>
      <c r="G249" s="35">
        <f t="shared" ca="1" si="73"/>
        <v>0</v>
      </c>
      <c r="H249" s="35">
        <f t="shared" ca="1" si="74"/>
        <v>0</v>
      </c>
      <c r="I249" s="35">
        <f t="shared" ca="1" si="66"/>
        <v>0</v>
      </c>
      <c r="J249" s="35">
        <f t="shared" ca="1" si="75"/>
        <v>0</v>
      </c>
      <c r="K249" s="35">
        <f t="shared" ca="1" si="76"/>
        <v>0</v>
      </c>
      <c r="L249" s="36" t="str">
        <f t="shared" ca="1" si="69"/>
        <v/>
      </c>
      <c r="M249" s="37" t="s">
        <v>48</v>
      </c>
      <c r="N249" s="38" t="s">
        <v>48</v>
      </c>
      <c r="O249" s="39" t="s">
        <v>489</v>
      </c>
      <c r="P249" s="40"/>
      <c r="Q249" s="41"/>
      <c r="R249" s="42" t="s">
        <v>142</v>
      </c>
      <c r="S249" s="43" t="s">
        <v>74</v>
      </c>
      <c r="T249" s="44">
        <v>2</v>
      </c>
      <c r="U249" s="45"/>
      <c r="V249" s="45"/>
      <c r="W249" s="46"/>
    </row>
    <row r="250" spans="1:23" s="47" customFormat="1" ht="22.5" x14ac:dyDescent="0.2">
      <c r="A250" s="34" t="str">
        <f t="shared" si="53"/>
        <v>S</v>
      </c>
      <c r="B250" s="35">
        <f t="shared" ca="1" si="67"/>
        <v>2</v>
      </c>
      <c r="C250" s="35" t="str">
        <f t="shared" ca="1" si="70"/>
        <v>S</v>
      </c>
      <c r="D250" s="35">
        <f t="shared" ca="1" si="68"/>
        <v>0</v>
      </c>
      <c r="E250" s="35">
        <f t="shared" ca="1" si="71"/>
        <v>3</v>
      </c>
      <c r="F250" s="35">
        <f t="shared" ca="1" si="72"/>
        <v>6</v>
      </c>
      <c r="G250" s="35">
        <f t="shared" ca="1" si="73"/>
        <v>0</v>
      </c>
      <c r="H250" s="35">
        <f t="shared" ca="1" si="74"/>
        <v>0</v>
      </c>
      <c r="I250" s="35">
        <f t="shared" ca="1" si="66"/>
        <v>0</v>
      </c>
      <c r="J250" s="35">
        <f t="shared" ca="1" si="75"/>
        <v>0</v>
      </c>
      <c r="K250" s="35">
        <f t="shared" ca="1" si="76"/>
        <v>0</v>
      </c>
      <c r="L250" s="36" t="str">
        <f t="shared" ca="1" si="69"/>
        <v/>
      </c>
      <c r="M250" s="37" t="s">
        <v>48</v>
      </c>
      <c r="N250" s="38" t="s">
        <v>48</v>
      </c>
      <c r="O250" s="39" t="s">
        <v>490</v>
      </c>
      <c r="P250" s="40"/>
      <c r="Q250" s="41"/>
      <c r="R250" s="42" t="s">
        <v>491</v>
      </c>
      <c r="S250" s="43" t="s">
        <v>74</v>
      </c>
      <c r="T250" s="44">
        <v>15</v>
      </c>
      <c r="U250" s="45"/>
      <c r="V250" s="45"/>
      <c r="W250" s="46"/>
    </row>
    <row r="251" spans="1:23" s="47" customFormat="1" ht="22.5" x14ac:dyDescent="0.2">
      <c r="A251" s="34" t="str">
        <f t="shared" si="53"/>
        <v>S</v>
      </c>
      <c r="B251" s="35">
        <f t="shared" ca="1" si="67"/>
        <v>2</v>
      </c>
      <c r="C251" s="35" t="str">
        <f t="shared" ca="1" si="70"/>
        <v>S</v>
      </c>
      <c r="D251" s="35">
        <f t="shared" ca="1" si="68"/>
        <v>0</v>
      </c>
      <c r="E251" s="35">
        <f t="shared" ca="1" si="71"/>
        <v>3</v>
      </c>
      <c r="F251" s="35">
        <f t="shared" ca="1" si="72"/>
        <v>6</v>
      </c>
      <c r="G251" s="35">
        <f t="shared" ca="1" si="73"/>
        <v>0</v>
      </c>
      <c r="H251" s="35">
        <f t="shared" ca="1" si="74"/>
        <v>0</v>
      </c>
      <c r="I251" s="35">
        <f t="shared" ca="1" si="66"/>
        <v>0</v>
      </c>
      <c r="J251" s="35">
        <f t="shared" ca="1" si="75"/>
        <v>0</v>
      </c>
      <c r="K251" s="35">
        <f t="shared" ca="1" si="76"/>
        <v>0</v>
      </c>
      <c r="L251" s="36" t="str">
        <f t="shared" ca="1" si="69"/>
        <v/>
      </c>
      <c r="M251" s="37" t="s">
        <v>48</v>
      </c>
      <c r="N251" s="38" t="s">
        <v>48</v>
      </c>
      <c r="O251" s="39" t="s">
        <v>492</v>
      </c>
      <c r="P251" s="40"/>
      <c r="Q251" s="41"/>
      <c r="R251" s="42" t="s">
        <v>493</v>
      </c>
      <c r="S251" s="43" t="s">
        <v>74</v>
      </c>
      <c r="T251" s="44">
        <v>6</v>
      </c>
      <c r="U251" s="45"/>
      <c r="V251" s="45"/>
      <c r="W251" s="46"/>
    </row>
    <row r="252" spans="1:23" s="47" customFormat="1" ht="22.5" x14ac:dyDescent="0.2">
      <c r="A252" s="34" t="str">
        <f t="shared" si="53"/>
        <v>S</v>
      </c>
      <c r="B252" s="35">
        <f t="shared" ca="1" si="67"/>
        <v>2</v>
      </c>
      <c r="C252" s="35" t="str">
        <f t="shared" ca="1" si="70"/>
        <v>S</v>
      </c>
      <c r="D252" s="35">
        <f t="shared" ca="1" si="68"/>
        <v>0</v>
      </c>
      <c r="E252" s="35">
        <f t="shared" ca="1" si="71"/>
        <v>3</v>
      </c>
      <c r="F252" s="35">
        <f t="shared" ca="1" si="72"/>
        <v>6</v>
      </c>
      <c r="G252" s="35">
        <f t="shared" ca="1" si="73"/>
        <v>0</v>
      </c>
      <c r="H252" s="35">
        <f t="shared" ca="1" si="74"/>
        <v>0</v>
      </c>
      <c r="I252" s="35">
        <f t="shared" ca="1" si="66"/>
        <v>0</v>
      </c>
      <c r="J252" s="35">
        <f t="shared" ca="1" si="75"/>
        <v>0</v>
      </c>
      <c r="K252" s="35">
        <f t="shared" ca="1" si="76"/>
        <v>0</v>
      </c>
      <c r="L252" s="36" t="str">
        <f t="shared" ca="1" si="69"/>
        <v/>
      </c>
      <c r="M252" s="37" t="s">
        <v>48</v>
      </c>
      <c r="N252" s="38" t="s">
        <v>48</v>
      </c>
      <c r="O252" s="39" t="s">
        <v>494</v>
      </c>
      <c r="P252" s="40"/>
      <c r="Q252" s="41"/>
      <c r="R252" s="42" t="s">
        <v>148</v>
      </c>
      <c r="S252" s="43" t="s">
        <v>74</v>
      </c>
      <c r="T252" s="44">
        <v>3</v>
      </c>
      <c r="U252" s="45"/>
      <c r="V252" s="45"/>
      <c r="W252" s="46"/>
    </row>
    <row r="253" spans="1:23" s="47" customFormat="1" ht="33.75" x14ac:dyDescent="0.2">
      <c r="A253" s="34" t="str">
        <f t="shared" si="53"/>
        <v>S</v>
      </c>
      <c r="B253" s="35">
        <f t="shared" ca="1" si="67"/>
        <v>2</v>
      </c>
      <c r="C253" s="35" t="str">
        <f t="shared" ca="1" si="70"/>
        <v>S</v>
      </c>
      <c r="D253" s="35">
        <f t="shared" ca="1" si="68"/>
        <v>0</v>
      </c>
      <c r="E253" s="35">
        <f t="shared" ca="1" si="71"/>
        <v>3</v>
      </c>
      <c r="F253" s="35">
        <f t="shared" ca="1" si="72"/>
        <v>6</v>
      </c>
      <c r="G253" s="35">
        <f t="shared" ca="1" si="73"/>
        <v>0</v>
      </c>
      <c r="H253" s="35">
        <f t="shared" ca="1" si="74"/>
        <v>0</v>
      </c>
      <c r="I253" s="35">
        <f t="shared" ca="1" si="66"/>
        <v>0</v>
      </c>
      <c r="J253" s="35">
        <f t="shared" ca="1" si="75"/>
        <v>0</v>
      </c>
      <c r="K253" s="35">
        <f t="shared" ca="1" si="76"/>
        <v>0</v>
      </c>
      <c r="L253" s="36" t="str">
        <f t="shared" ca="1" si="69"/>
        <v/>
      </c>
      <c r="M253" s="37" t="s">
        <v>48</v>
      </c>
      <c r="N253" s="38" t="s">
        <v>48</v>
      </c>
      <c r="O253" s="39" t="s">
        <v>495</v>
      </c>
      <c r="P253" s="40"/>
      <c r="Q253" s="41"/>
      <c r="R253" s="42" t="s">
        <v>153</v>
      </c>
      <c r="S253" s="43" t="s">
        <v>74</v>
      </c>
      <c r="T253" s="44">
        <v>15</v>
      </c>
      <c r="U253" s="45"/>
      <c r="V253" s="45"/>
      <c r="W253" s="46"/>
    </row>
    <row r="254" spans="1:23" s="47" customFormat="1" ht="33.75" x14ac:dyDescent="0.2">
      <c r="A254" s="34" t="str">
        <f t="shared" si="53"/>
        <v>S</v>
      </c>
      <c r="B254" s="35">
        <f t="shared" ca="1" si="67"/>
        <v>2</v>
      </c>
      <c r="C254" s="35" t="str">
        <f t="shared" ca="1" si="70"/>
        <v>S</v>
      </c>
      <c r="D254" s="35">
        <f t="shared" ca="1" si="68"/>
        <v>0</v>
      </c>
      <c r="E254" s="35">
        <f t="shared" ca="1" si="71"/>
        <v>3</v>
      </c>
      <c r="F254" s="35">
        <f t="shared" ca="1" si="72"/>
        <v>6</v>
      </c>
      <c r="G254" s="35">
        <f t="shared" ca="1" si="73"/>
        <v>0</v>
      </c>
      <c r="H254" s="35">
        <f t="shared" ca="1" si="74"/>
        <v>0</v>
      </c>
      <c r="I254" s="35">
        <f t="shared" ca="1" si="66"/>
        <v>0</v>
      </c>
      <c r="J254" s="35">
        <f t="shared" ca="1" si="75"/>
        <v>0</v>
      </c>
      <c r="K254" s="35">
        <f t="shared" ca="1" si="76"/>
        <v>0</v>
      </c>
      <c r="L254" s="36" t="str">
        <f t="shared" ca="1" si="69"/>
        <v/>
      </c>
      <c r="M254" s="37" t="s">
        <v>48</v>
      </c>
      <c r="N254" s="38" t="s">
        <v>48</v>
      </c>
      <c r="O254" s="39" t="s">
        <v>496</v>
      </c>
      <c r="P254" s="40"/>
      <c r="Q254" s="41"/>
      <c r="R254" s="42" t="s">
        <v>155</v>
      </c>
      <c r="S254" s="43" t="s">
        <v>74</v>
      </c>
      <c r="T254" s="44">
        <v>5</v>
      </c>
      <c r="U254" s="45"/>
      <c r="V254" s="45"/>
      <c r="W254" s="46"/>
    </row>
    <row r="255" spans="1:23" s="47" customFormat="1" x14ac:dyDescent="0.2">
      <c r="A255" s="34" t="str">
        <f t="shared" si="53"/>
        <v>S</v>
      </c>
      <c r="B255" s="35">
        <f t="shared" ca="1" si="67"/>
        <v>2</v>
      </c>
      <c r="C255" s="35" t="str">
        <f t="shared" ca="1" si="70"/>
        <v>S</v>
      </c>
      <c r="D255" s="35">
        <f t="shared" ca="1" si="68"/>
        <v>0</v>
      </c>
      <c r="E255" s="35">
        <f t="shared" ca="1" si="71"/>
        <v>3</v>
      </c>
      <c r="F255" s="35">
        <f t="shared" ca="1" si="72"/>
        <v>6</v>
      </c>
      <c r="G255" s="35">
        <f t="shared" ca="1" si="73"/>
        <v>0</v>
      </c>
      <c r="H255" s="35">
        <f t="shared" ca="1" si="74"/>
        <v>0</v>
      </c>
      <c r="I255" s="35">
        <f t="shared" ca="1" si="66"/>
        <v>0</v>
      </c>
      <c r="J255" s="35">
        <f t="shared" ca="1" si="75"/>
        <v>0</v>
      </c>
      <c r="K255" s="35">
        <f t="shared" ca="1" si="76"/>
        <v>0</v>
      </c>
      <c r="L255" s="36" t="str">
        <f t="shared" ca="1" si="69"/>
        <v/>
      </c>
      <c r="M255" s="37" t="s">
        <v>48</v>
      </c>
      <c r="N255" s="38" t="s">
        <v>48</v>
      </c>
      <c r="O255" s="39" t="s">
        <v>497</v>
      </c>
      <c r="P255" s="40"/>
      <c r="Q255" s="41"/>
      <c r="R255" s="42" t="s">
        <v>498</v>
      </c>
      <c r="S255" s="43" t="s">
        <v>91</v>
      </c>
      <c r="T255" s="44">
        <v>100</v>
      </c>
      <c r="U255" s="45"/>
      <c r="V255" s="45"/>
      <c r="W255" s="46"/>
    </row>
    <row r="256" spans="1:23" s="47" customFormat="1" ht="45" x14ac:dyDescent="0.2">
      <c r="A256" s="34" t="str">
        <f t="shared" si="53"/>
        <v>S</v>
      </c>
      <c r="B256" s="35">
        <f t="shared" ca="1" si="67"/>
        <v>2</v>
      </c>
      <c r="C256" s="35" t="str">
        <f t="shared" ca="1" si="70"/>
        <v>S</v>
      </c>
      <c r="D256" s="35">
        <f t="shared" ca="1" si="68"/>
        <v>0</v>
      </c>
      <c r="E256" s="35">
        <f t="shared" ca="1" si="71"/>
        <v>3</v>
      </c>
      <c r="F256" s="35">
        <f t="shared" ca="1" si="72"/>
        <v>6</v>
      </c>
      <c r="G256" s="35">
        <f t="shared" ca="1" si="73"/>
        <v>0</v>
      </c>
      <c r="H256" s="35">
        <f t="shared" ca="1" si="74"/>
        <v>0</v>
      </c>
      <c r="I256" s="35">
        <f t="shared" ca="1" si="66"/>
        <v>0</v>
      </c>
      <c r="J256" s="35">
        <f t="shared" ca="1" si="75"/>
        <v>0</v>
      </c>
      <c r="K256" s="35">
        <f t="shared" ca="1" si="76"/>
        <v>0</v>
      </c>
      <c r="L256" s="36" t="str">
        <f t="shared" ca="1" si="69"/>
        <v/>
      </c>
      <c r="M256" s="37" t="s">
        <v>48</v>
      </c>
      <c r="N256" s="38" t="s">
        <v>48</v>
      </c>
      <c r="O256" s="39" t="s">
        <v>499</v>
      </c>
      <c r="P256" s="40"/>
      <c r="Q256" s="41"/>
      <c r="R256" s="42" t="s">
        <v>500</v>
      </c>
      <c r="S256" s="43" t="s">
        <v>74</v>
      </c>
      <c r="T256" s="44">
        <v>1</v>
      </c>
      <c r="U256" s="45"/>
      <c r="V256" s="45"/>
      <c r="W256" s="46"/>
    </row>
    <row r="257" spans="1:23" s="47" customFormat="1" ht="22.5" x14ac:dyDescent="0.2">
      <c r="A257" s="34" t="str">
        <f t="shared" si="53"/>
        <v>S</v>
      </c>
      <c r="B257" s="35">
        <f t="shared" ca="1" si="67"/>
        <v>2</v>
      </c>
      <c r="C257" s="35" t="str">
        <f t="shared" ca="1" si="70"/>
        <v>S</v>
      </c>
      <c r="D257" s="35">
        <f t="shared" ca="1" si="68"/>
        <v>0</v>
      </c>
      <c r="E257" s="35">
        <f t="shared" ca="1" si="71"/>
        <v>3</v>
      </c>
      <c r="F257" s="35">
        <f t="shared" ca="1" si="72"/>
        <v>6</v>
      </c>
      <c r="G257" s="35">
        <f t="shared" ca="1" si="73"/>
        <v>0</v>
      </c>
      <c r="H257" s="35">
        <f t="shared" ca="1" si="74"/>
        <v>0</v>
      </c>
      <c r="I257" s="35">
        <f t="shared" ca="1" si="66"/>
        <v>0</v>
      </c>
      <c r="J257" s="35">
        <f t="shared" ca="1" si="75"/>
        <v>0</v>
      </c>
      <c r="K257" s="35">
        <f t="shared" ca="1" si="76"/>
        <v>0</v>
      </c>
      <c r="L257" s="36" t="str">
        <f t="shared" ca="1" si="69"/>
        <v/>
      </c>
      <c r="M257" s="37" t="s">
        <v>48</v>
      </c>
      <c r="N257" s="38" t="s">
        <v>48</v>
      </c>
      <c r="O257" s="39" t="s">
        <v>501</v>
      </c>
      <c r="P257" s="40"/>
      <c r="Q257" s="41"/>
      <c r="R257" s="42" t="s">
        <v>502</v>
      </c>
      <c r="S257" s="43" t="s">
        <v>74</v>
      </c>
      <c r="T257" s="44">
        <v>3</v>
      </c>
      <c r="U257" s="45"/>
      <c r="V257" s="45"/>
      <c r="W257" s="46"/>
    </row>
    <row r="258" spans="1:23" s="47" customFormat="1" ht="22.5" x14ac:dyDescent="0.2">
      <c r="A258" s="34" t="str">
        <f t="shared" si="53"/>
        <v>S</v>
      </c>
      <c r="B258" s="35">
        <f t="shared" ca="1" si="67"/>
        <v>2</v>
      </c>
      <c r="C258" s="35" t="str">
        <f t="shared" ca="1" si="70"/>
        <v>S</v>
      </c>
      <c r="D258" s="35">
        <f t="shared" ca="1" si="68"/>
        <v>0</v>
      </c>
      <c r="E258" s="35">
        <f t="shared" ca="1" si="71"/>
        <v>3</v>
      </c>
      <c r="F258" s="35">
        <f t="shared" ca="1" si="72"/>
        <v>6</v>
      </c>
      <c r="G258" s="35">
        <f t="shared" ca="1" si="73"/>
        <v>0</v>
      </c>
      <c r="H258" s="35">
        <f t="shared" ca="1" si="74"/>
        <v>0</v>
      </c>
      <c r="I258" s="35">
        <f t="shared" ca="1" si="66"/>
        <v>0</v>
      </c>
      <c r="J258" s="35">
        <f t="shared" ca="1" si="75"/>
        <v>0</v>
      </c>
      <c r="K258" s="35">
        <f t="shared" ca="1" si="76"/>
        <v>0</v>
      </c>
      <c r="L258" s="36" t="str">
        <f t="shared" ca="1" si="69"/>
        <v/>
      </c>
      <c r="M258" s="37" t="s">
        <v>48</v>
      </c>
      <c r="N258" s="38" t="s">
        <v>48</v>
      </c>
      <c r="O258" s="39" t="s">
        <v>503</v>
      </c>
      <c r="P258" s="40"/>
      <c r="Q258" s="41"/>
      <c r="R258" s="42" t="s">
        <v>504</v>
      </c>
      <c r="S258" s="43" t="s">
        <v>74</v>
      </c>
      <c r="T258" s="44">
        <v>2</v>
      </c>
      <c r="U258" s="45"/>
      <c r="V258" s="45"/>
      <c r="W258" s="46"/>
    </row>
    <row r="259" spans="1:23" s="47" customFormat="1" ht="20.100000000000001" customHeight="1" x14ac:dyDescent="0.2">
      <c r="A259" s="34">
        <f t="shared" si="53"/>
        <v>2</v>
      </c>
      <c r="B259" s="35">
        <f t="shared" ca="1" si="67"/>
        <v>2</v>
      </c>
      <c r="C259" s="35">
        <f t="shared" ca="1" si="70"/>
        <v>2</v>
      </c>
      <c r="D259" s="35">
        <f t="shared" ca="1" si="68"/>
        <v>3</v>
      </c>
      <c r="E259" s="35">
        <f t="shared" ca="1" si="71"/>
        <v>3</v>
      </c>
      <c r="F259" s="35">
        <f t="shared" ca="1" si="72"/>
        <v>7</v>
      </c>
      <c r="G259" s="35">
        <f t="shared" ca="1" si="73"/>
        <v>0</v>
      </c>
      <c r="H259" s="35">
        <f t="shared" ca="1" si="74"/>
        <v>0</v>
      </c>
      <c r="I259" s="35">
        <f t="shared" ca="1" si="66"/>
        <v>0</v>
      </c>
      <c r="J259" s="35">
        <f t="shared" ca="1" si="75"/>
        <v>43</v>
      </c>
      <c r="K259" s="35">
        <f t="shared" ca="1" si="76"/>
        <v>3</v>
      </c>
      <c r="L259" s="36" t="str">
        <f t="shared" ca="1" si="69"/>
        <v/>
      </c>
      <c r="M259" s="37" t="s">
        <v>57</v>
      </c>
      <c r="N259" s="38" t="s">
        <v>57</v>
      </c>
      <c r="O259" s="70" t="s">
        <v>505</v>
      </c>
      <c r="P259" s="40"/>
      <c r="Q259" s="41"/>
      <c r="R259" s="71" t="s">
        <v>268</v>
      </c>
      <c r="S259" s="43" t="s">
        <v>56</v>
      </c>
      <c r="T259" s="44"/>
      <c r="U259" s="45"/>
      <c r="V259" s="45"/>
      <c r="W259" s="72"/>
    </row>
    <row r="260" spans="1:23" s="47" customFormat="1" ht="45" x14ac:dyDescent="0.2">
      <c r="A260" s="34" t="str">
        <f t="shared" si="53"/>
        <v>S</v>
      </c>
      <c r="B260" s="35">
        <f t="shared" ca="1" si="67"/>
        <v>2</v>
      </c>
      <c r="C260" s="35" t="str">
        <f t="shared" ca="1" si="70"/>
        <v>S</v>
      </c>
      <c r="D260" s="35">
        <f t="shared" ca="1" si="68"/>
        <v>0</v>
      </c>
      <c r="E260" s="35">
        <f t="shared" ca="1" si="71"/>
        <v>3</v>
      </c>
      <c r="F260" s="35">
        <f t="shared" ca="1" si="72"/>
        <v>7</v>
      </c>
      <c r="G260" s="35">
        <f t="shared" ca="1" si="73"/>
        <v>0</v>
      </c>
      <c r="H260" s="35">
        <f t="shared" ca="1" si="74"/>
        <v>0</v>
      </c>
      <c r="I260" s="35">
        <f t="shared" ca="1" si="66"/>
        <v>0</v>
      </c>
      <c r="J260" s="35">
        <f t="shared" ca="1" si="75"/>
        <v>0</v>
      </c>
      <c r="K260" s="35">
        <f t="shared" ca="1" si="76"/>
        <v>0</v>
      </c>
      <c r="L260" s="36" t="str">
        <f t="shared" ca="1" si="69"/>
        <v/>
      </c>
      <c r="M260" s="37" t="s">
        <v>48</v>
      </c>
      <c r="N260" s="38" t="s">
        <v>48</v>
      </c>
      <c r="O260" s="39" t="s">
        <v>506</v>
      </c>
      <c r="P260" s="40"/>
      <c r="Q260" s="41"/>
      <c r="R260" s="42" t="s">
        <v>507</v>
      </c>
      <c r="S260" s="43" t="s">
        <v>62</v>
      </c>
      <c r="T260" s="44">
        <v>82.064999999999984</v>
      </c>
      <c r="U260" s="45"/>
      <c r="V260" s="45"/>
      <c r="W260" s="46"/>
    </row>
    <row r="261" spans="1:23" s="47" customFormat="1" ht="22.5" x14ac:dyDescent="0.2">
      <c r="A261" s="34" t="str">
        <f t="shared" si="53"/>
        <v>S</v>
      </c>
      <c r="B261" s="35">
        <f t="shared" ca="1" si="67"/>
        <v>2</v>
      </c>
      <c r="C261" s="35" t="str">
        <f t="shared" ca="1" si="70"/>
        <v>S</v>
      </c>
      <c r="D261" s="35">
        <f t="shared" ca="1" si="68"/>
        <v>0</v>
      </c>
      <c r="E261" s="35">
        <f t="shared" ca="1" si="71"/>
        <v>3</v>
      </c>
      <c r="F261" s="35">
        <f t="shared" ca="1" si="72"/>
        <v>7</v>
      </c>
      <c r="G261" s="35">
        <f t="shared" ca="1" si="73"/>
        <v>0</v>
      </c>
      <c r="H261" s="35">
        <f t="shared" ca="1" si="74"/>
        <v>0</v>
      </c>
      <c r="I261" s="35">
        <f t="shared" ca="1" si="66"/>
        <v>0</v>
      </c>
      <c r="J261" s="35">
        <f t="shared" ca="1" si="75"/>
        <v>0</v>
      </c>
      <c r="K261" s="35">
        <f t="shared" ca="1" si="76"/>
        <v>0</v>
      </c>
      <c r="L261" s="36" t="str">
        <f t="shared" ca="1" si="69"/>
        <v/>
      </c>
      <c r="M261" s="37" t="s">
        <v>48</v>
      </c>
      <c r="N261" s="38" t="s">
        <v>48</v>
      </c>
      <c r="O261" s="39" t="s">
        <v>508</v>
      </c>
      <c r="P261" s="40"/>
      <c r="Q261" s="41"/>
      <c r="R261" s="42" t="s">
        <v>509</v>
      </c>
      <c r="S261" s="43" t="s">
        <v>71</v>
      </c>
      <c r="T261" s="44">
        <v>27.9</v>
      </c>
      <c r="U261" s="45"/>
      <c r="V261" s="45"/>
      <c r="W261" s="46"/>
    </row>
    <row r="262" spans="1:23" s="47" customFormat="1" ht="20.100000000000001" customHeight="1" x14ac:dyDescent="0.2">
      <c r="A262" s="34">
        <f t="shared" si="53"/>
        <v>2</v>
      </c>
      <c r="B262" s="35">
        <f t="shared" ca="1" si="67"/>
        <v>2</v>
      </c>
      <c r="C262" s="35">
        <f t="shared" ca="1" si="70"/>
        <v>2</v>
      </c>
      <c r="D262" s="35">
        <f t="shared" ca="1" si="68"/>
        <v>2</v>
      </c>
      <c r="E262" s="35">
        <f t="shared" ca="1" si="71"/>
        <v>3</v>
      </c>
      <c r="F262" s="35">
        <f t="shared" ca="1" si="72"/>
        <v>8</v>
      </c>
      <c r="G262" s="35">
        <f t="shared" ca="1" si="73"/>
        <v>0</v>
      </c>
      <c r="H262" s="35">
        <f t="shared" ca="1" si="74"/>
        <v>0</v>
      </c>
      <c r="I262" s="35">
        <f t="shared" ca="1" si="66"/>
        <v>0</v>
      </c>
      <c r="J262" s="35">
        <f t="shared" ca="1" si="75"/>
        <v>40</v>
      </c>
      <c r="K262" s="35">
        <f t="shared" ca="1" si="76"/>
        <v>2</v>
      </c>
      <c r="L262" s="36" t="str">
        <f t="shared" ca="1" si="69"/>
        <v/>
      </c>
      <c r="M262" s="37" t="s">
        <v>57</v>
      </c>
      <c r="N262" s="38" t="s">
        <v>57</v>
      </c>
      <c r="O262" s="70" t="s">
        <v>510</v>
      </c>
      <c r="P262" s="40"/>
      <c r="Q262" s="41"/>
      <c r="R262" s="71" t="s">
        <v>511</v>
      </c>
      <c r="S262" s="43" t="s">
        <v>56</v>
      </c>
      <c r="T262" s="44"/>
      <c r="U262" s="45"/>
      <c r="V262" s="45"/>
      <c r="W262" s="72"/>
    </row>
    <row r="263" spans="1:23" s="47" customFormat="1" ht="22.5" x14ac:dyDescent="0.2">
      <c r="A263" s="34" t="str">
        <f t="shared" si="53"/>
        <v>S</v>
      </c>
      <c r="B263" s="35">
        <f t="shared" ca="1" si="67"/>
        <v>2</v>
      </c>
      <c r="C263" s="35" t="str">
        <f t="shared" ca="1" si="70"/>
        <v>S</v>
      </c>
      <c r="D263" s="35">
        <f t="shared" ca="1" si="68"/>
        <v>0</v>
      </c>
      <c r="E263" s="35">
        <f t="shared" ca="1" si="71"/>
        <v>3</v>
      </c>
      <c r="F263" s="35">
        <f t="shared" ca="1" si="72"/>
        <v>8</v>
      </c>
      <c r="G263" s="35">
        <f t="shared" ca="1" si="73"/>
        <v>0</v>
      </c>
      <c r="H263" s="35">
        <f t="shared" ca="1" si="74"/>
        <v>0</v>
      </c>
      <c r="I263" s="35">
        <f t="shared" ca="1" si="66"/>
        <v>0</v>
      </c>
      <c r="J263" s="35">
        <f t="shared" ca="1" si="75"/>
        <v>0</v>
      </c>
      <c r="K263" s="35">
        <f t="shared" ca="1" si="76"/>
        <v>0</v>
      </c>
      <c r="L263" s="36" t="str">
        <f t="shared" ca="1" si="69"/>
        <v/>
      </c>
      <c r="M263" s="37" t="s">
        <v>48</v>
      </c>
      <c r="N263" s="38" t="s">
        <v>48</v>
      </c>
      <c r="O263" s="39" t="s">
        <v>512</v>
      </c>
      <c r="P263" s="40"/>
      <c r="Q263" s="41"/>
      <c r="R263" s="42" t="s">
        <v>513</v>
      </c>
      <c r="S263" s="43" t="s">
        <v>62</v>
      </c>
      <c r="T263" s="44">
        <v>22.8</v>
      </c>
      <c r="U263" s="45"/>
      <c r="V263" s="45"/>
      <c r="W263" s="46"/>
    </row>
    <row r="264" spans="1:23" s="47" customFormat="1" ht="20.100000000000001" customHeight="1" x14ac:dyDescent="0.2">
      <c r="A264" s="34">
        <f t="shared" si="53"/>
        <v>2</v>
      </c>
      <c r="B264" s="35">
        <f t="shared" ca="1" si="67"/>
        <v>2</v>
      </c>
      <c r="C264" s="35">
        <f t="shared" ca="1" si="70"/>
        <v>2</v>
      </c>
      <c r="D264" s="35">
        <f t="shared" ca="1" si="68"/>
        <v>2</v>
      </c>
      <c r="E264" s="35">
        <f t="shared" ca="1" si="71"/>
        <v>3</v>
      </c>
      <c r="F264" s="35">
        <f t="shared" ca="1" si="72"/>
        <v>9</v>
      </c>
      <c r="G264" s="35">
        <f t="shared" ca="1" si="73"/>
        <v>0</v>
      </c>
      <c r="H264" s="35">
        <f t="shared" ca="1" si="74"/>
        <v>0</v>
      </c>
      <c r="I264" s="35">
        <f t="shared" ca="1" si="66"/>
        <v>0</v>
      </c>
      <c r="J264" s="35">
        <f t="shared" ca="1" si="75"/>
        <v>38</v>
      </c>
      <c r="K264" s="35">
        <f t="shared" ca="1" si="76"/>
        <v>2</v>
      </c>
      <c r="L264" s="36" t="str">
        <f t="shared" ca="1" si="69"/>
        <v/>
      </c>
      <c r="M264" s="37" t="s">
        <v>57</v>
      </c>
      <c r="N264" s="38" t="s">
        <v>57</v>
      </c>
      <c r="O264" s="70" t="s">
        <v>514</v>
      </c>
      <c r="P264" s="40"/>
      <c r="Q264" s="41"/>
      <c r="R264" s="71" t="s">
        <v>515</v>
      </c>
      <c r="S264" s="43" t="s">
        <v>56</v>
      </c>
      <c r="T264" s="44"/>
      <c r="U264" s="45"/>
      <c r="V264" s="45"/>
      <c r="W264" s="72"/>
    </row>
    <row r="265" spans="1:23" s="47" customFormat="1" ht="22.5" x14ac:dyDescent="0.2">
      <c r="A265" s="34" t="str">
        <f t="shared" si="53"/>
        <v>S</v>
      </c>
      <c r="B265" s="35">
        <f t="shared" ca="1" si="67"/>
        <v>2</v>
      </c>
      <c r="C265" s="35" t="str">
        <f t="shared" ca="1" si="70"/>
        <v>S</v>
      </c>
      <c r="D265" s="35">
        <f t="shared" ca="1" si="68"/>
        <v>0</v>
      </c>
      <c r="E265" s="35">
        <f t="shared" ca="1" si="71"/>
        <v>3</v>
      </c>
      <c r="F265" s="35">
        <f t="shared" ca="1" si="72"/>
        <v>9</v>
      </c>
      <c r="G265" s="35">
        <f t="shared" ca="1" si="73"/>
        <v>0</v>
      </c>
      <c r="H265" s="35">
        <f t="shared" ca="1" si="74"/>
        <v>0</v>
      </c>
      <c r="I265" s="35">
        <f t="shared" ca="1" si="66"/>
        <v>0</v>
      </c>
      <c r="J265" s="35">
        <f t="shared" ca="1" si="75"/>
        <v>0</v>
      </c>
      <c r="K265" s="35">
        <f t="shared" ca="1" si="76"/>
        <v>0</v>
      </c>
      <c r="L265" s="36" t="str">
        <f t="shared" ca="1" si="69"/>
        <v/>
      </c>
      <c r="M265" s="37" t="s">
        <v>48</v>
      </c>
      <c r="N265" s="38" t="s">
        <v>48</v>
      </c>
      <c r="O265" s="39" t="s">
        <v>516</v>
      </c>
      <c r="P265" s="40"/>
      <c r="Q265" s="41"/>
      <c r="R265" s="42" t="s">
        <v>517</v>
      </c>
      <c r="S265" s="43" t="s">
        <v>408</v>
      </c>
      <c r="T265" s="44">
        <v>1291.08</v>
      </c>
      <c r="U265" s="45"/>
      <c r="V265" s="45"/>
      <c r="W265" s="46"/>
    </row>
    <row r="266" spans="1:23" s="47" customFormat="1" ht="20.100000000000001" customHeight="1" x14ac:dyDescent="0.2">
      <c r="A266" s="34">
        <f t="shared" si="53"/>
        <v>2</v>
      </c>
      <c r="B266" s="35">
        <f t="shared" ca="1" si="67"/>
        <v>2</v>
      </c>
      <c r="C266" s="35">
        <f t="shared" ca="1" si="70"/>
        <v>2</v>
      </c>
      <c r="D266" s="35">
        <f t="shared" ca="1" si="68"/>
        <v>4</v>
      </c>
      <c r="E266" s="35">
        <f t="shared" ca="1" si="71"/>
        <v>3</v>
      </c>
      <c r="F266" s="35">
        <f t="shared" ca="1" si="72"/>
        <v>10</v>
      </c>
      <c r="G266" s="35">
        <f t="shared" ca="1" si="73"/>
        <v>0</v>
      </c>
      <c r="H266" s="35">
        <f t="shared" ca="1" si="74"/>
        <v>0</v>
      </c>
      <c r="I266" s="35">
        <f t="shared" ca="1" si="66"/>
        <v>0</v>
      </c>
      <c r="J266" s="35">
        <f t="shared" ca="1" si="75"/>
        <v>36</v>
      </c>
      <c r="K266" s="35">
        <f t="shared" ca="1" si="76"/>
        <v>4</v>
      </c>
      <c r="L266" s="36" t="str">
        <f t="shared" ca="1" si="69"/>
        <v/>
      </c>
      <c r="M266" s="37" t="s">
        <v>57</v>
      </c>
      <c r="N266" s="38" t="s">
        <v>57</v>
      </c>
      <c r="O266" s="70" t="s">
        <v>518</v>
      </c>
      <c r="P266" s="40"/>
      <c r="Q266" s="41"/>
      <c r="R266" s="71" t="s">
        <v>348</v>
      </c>
      <c r="S266" s="43" t="s">
        <v>56</v>
      </c>
      <c r="T266" s="44"/>
      <c r="U266" s="45"/>
      <c r="V266" s="45"/>
      <c r="W266" s="72"/>
    </row>
    <row r="267" spans="1:23" s="47" customFormat="1" ht="22.5" x14ac:dyDescent="0.2">
      <c r="A267" s="34" t="str">
        <f t="shared" si="53"/>
        <v>S</v>
      </c>
      <c r="B267" s="35">
        <f t="shared" ca="1" si="67"/>
        <v>2</v>
      </c>
      <c r="C267" s="35" t="str">
        <f t="shared" ca="1" si="70"/>
        <v>S</v>
      </c>
      <c r="D267" s="35">
        <f t="shared" ca="1" si="68"/>
        <v>0</v>
      </c>
      <c r="E267" s="35">
        <f t="shared" ca="1" si="71"/>
        <v>3</v>
      </c>
      <c r="F267" s="35">
        <f t="shared" ca="1" si="72"/>
        <v>10</v>
      </c>
      <c r="G267" s="35">
        <f t="shared" ca="1" si="73"/>
        <v>0</v>
      </c>
      <c r="H267" s="35">
        <f t="shared" ca="1" si="74"/>
        <v>0</v>
      </c>
      <c r="I267" s="35">
        <f t="shared" ca="1" si="66"/>
        <v>0</v>
      </c>
      <c r="J267" s="35">
        <f t="shared" ca="1" si="75"/>
        <v>0</v>
      </c>
      <c r="K267" s="35">
        <f t="shared" ca="1" si="76"/>
        <v>0</v>
      </c>
      <c r="L267" s="36" t="str">
        <f t="shared" ca="1" si="69"/>
        <v/>
      </c>
      <c r="M267" s="37" t="s">
        <v>48</v>
      </c>
      <c r="N267" s="38" t="s">
        <v>48</v>
      </c>
      <c r="O267" s="39" t="s">
        <v>519</v>
      </c>
      <c r="P267" s="40"/>
      <c r="Q267" s="41"/>
      <c r="R267" s="42" t="s">
        <v>520</v>
      </c>
      <c r="S267" s="43" t="s">
        <v>62</v>
      </c>
      <c r="T267" s="44">
        <v>88.69</v>
      </c>
      <c r="U267" s="45"/>
      <c r="V267" s="45"/>
      <c r="W267" s="46"/>
    </row>
    <row r="268" spans="1:23" s="47" customFormat="1" ht="33.75" x14ac:dyDescent="0.2">
      <c r="A268" s="34" t="str">
        <f t="shared" si="53"/>
        <v>S</v>
      </c>
      <c r="B268" s="35">
        <f t="shared" ca="1" si="67"/>
        <v>2</v>
      </c>
      <c r="C268" s="35" t="str">
        <f t="shared" ca="1" si="70"/>
        <v>S</v>
      </c>
      <c r="D268" s="35">
        <f t="shared" ca="1" si="68"/>
        <v>0</v>
      </c>
      <c r="E268" s="35">
        <f t="shared" ca="1" si="71"/>
        <v>3</v>
      </c>
      <c r="F268" s="35">
        <f t="shared" ca="1" si="72"/>
        <v>10</v>
      </c>
      <c r="G268" s="35">
        <f t="shared" ca="1" si="73"/>
        <v>0</v>
      </c>
      <c r="H268" s="35">
        <f t="shared" ca="1" si="74"/>
        <v>0</v>
      </c>
      <c r="I268" s="35">
        <f t="shared" ca="1" si="66"/>
        <v>0</v>
      </c>
      <c r="J268" s="35">
        <f t="shared" ca="1" si="75"/>
        <v>0</v>
      </c>
      <c r="K268" s="35">
        <f t="shared" ca="1" si="76"/>
        <v>0</v>
      </c>
      <c r="L268" s="36" t="str">
        <f t="shared" ca="1" si="69"/>
        <v/>
      </c>
      <c r="M268" s="37" t="s">
        <v>48</v>
      </c>
      <c r="N268" s="38" t="s">
        <v>48</v>
      </c>
      <c r="O268" s="39" t="s">
        <v>521</v>
      </c>
      <c r="P268" s="40"/>
      <c r="Q268" s="41"/>
      <c r="R268" s="42" t="s">
        <v>522</v>
      </c>
      <c r="S268" s="43" t="s">
        <v>71</v>
      </c>
      <c r="T268" s="44">
        <v>9.0500000000000007</v>
      </c>
      <c r="U268" s="45"/>
      <c r="V268" s="45"/>
      <c r="W268" s="46"/>
    </row>
    <row r="269" spans="1:23" s="47" customFormat="1" ht="22.5" x14ac:dyDescent="0.2">
      <c r="A269" s="34" t="str">
        <f t="shared" si="53"/>
        <v>S</v>
      </c>
      <c r="B269" s="35">
        <f t="shared" ca="1" si="67"/>
        <v>2</v>
      </c>
      <c r="C269" s="35" t="str">
        <f t="shared" ca="1" si="70"/>
        <v>S</v>
      </c>
      <c r="D269" s="35">
        <f t="shared" ca="1" si="68"/>
        <v>0</v>
      </c>
      <c r="E269" s="35">
        <f t="shared" ca="1" si="71"/>
        <v>3</v>
      </c>
      <c r="F269" s="35">
        <f t="shared" ca="1" si="72"/>
        <v>10</v>
      </c>
      <c r="G269" s="35">
        <f t="shared" ca="1" si="73"/>
        <v>0</v>
      </c>
      <c r="H269" s="35">
        <f t="shared" ca="1" si="74"/>
        <v>0</v>
      </c>
      <c r="I269" s="35">
        <f t="shared" ca="1" si="66"/>
        <v>0</v>
      </c>
      <c r="J269" s="35">
        <f t="shared" ca="1" si="75"/>
        <v>0</v>
      </c>
      <c r="K269" s="35">
        <f t="shared" ca="1" si="76"/>
        <v>0</v>
      </c>
      <c r="L269" s="36" t="str">
        <f t="shared" ca="1" si="69"/>
        <v/>
      </c>
      <c r="M269" s="37" t="s">
        <v>48</v>
      </c>
      <c r="N269" s="38" t="s">
        <v>48</v>
      </c>
      <c r="O269" s="39" t="s">
        <v>523</v>
      </c>
      <c r="P269" s="40"/>
      <c r="Q269" s="41"/>
      <c r="R269" s="42" t="s">
        <v>524</v>
      </c>
      <c r="S269" s="43" t="s">
        <v>71</v>
      </c>
      <c r="T269" s="44">
        <v>37.700000000000003</v>
      </c>
      <c r="U269" s="45"/>
      <c r="V269" s="45"/>
      <c r="W269" s="46"/>
    </row>
    <row r="270" spans="1:23" s="47" customFormat="1" ht="20.100000000000001" customHeight="1" x14ac:dyDescent="0.2">
      <c r="A270" s="34">
        <f t="shared" si="53"/>
        <v>2</v>
      </c>
      <c r="B270" s="35">
        <f t="shared" ca="1" si="67"/>
        <v>2</v>
      </c>
      <c r="C270" s="35">
        <f t="shared" ca="1" si="70"/>
        <v>2</v>
      </c>
      <c r="D270" s="35">
        <f t="shared" ca="1" si="68"/>
        <v>4</v>
      </c>
      <c r="E270" s="35">
        <f t="shared" ca="1" si="71"/>
        <v>3</v>
      </c>
      <c r="F270" s="35">
        <f t="shared" ca="1" si="72"/>
        <v>11</v>
      </c>
      <c r="G270" s="35">
        <f t="shared" ca="1" si="73"/>
        <v>0</v>
      </c>
      <c r="H270" s="35">
        <f t="shared" ca="1" si="74"/>
        <v>0</v>
      </c>
      <c r="I270" s="35">
        <f t="shared" ca="1" si="66"/>
        <v>0</v>
      </c>
      <c r="J270" s="35">
        <f t="shared" ca="1" si="75"/>
        <v>32</v>
      </c>
      <c r="K270" s="35">
        <f t="shared" ca="1" si="76"/>
        <v>4</v>
      </c>
      <c r="L270" s="36" t="str">
        <f t="shared" ca="1" si="69"/>
        <v/>
      </c>
      <c r="M270" s="37" t="s">
        <v>57</v>
      </c>
      <c r="N270" s="38" t="s">
        <v>57</v>
      </c>
      <c r="O270" s="70" t="s">
        <v>525</v>
      </c>
      <c r="P270" s="40"/>
      <c r="Q270" s="41"/>
      <c r="R270" s="71" t="s">
        <v>352</v>
      </c>
      <c r="S270" s="43" t="s">
        <v>56</v>
      </c>
      <c r="T270" s="44"/>
      <c r="U270" s="45"/>
      <c r="V270" s="45"/>
      <c r="W270" s="72"/>
    </row>
    <row r="271" spans="1:23" s="47" customFormat="1" ht="22.5" x14ac:dyDescent="0.2">
      <c r="A271" s="34" t="str">
        <f t="shared" si="53"/>
        <v>S</v>
      </c>
      <c r="B271" s="35">
        <f t="shared" ca="1" si="67"/>
        <v>2</v>
      </c>
      <c r="C271" s="35" t="str">
        <f t="shared" ca="1" si="70"/>
        <v>S</v>
      </c>
      <c r="D271" s="35">
        <f t="shared" ca="1" si="68"/>
        <v>0</v>
      </c>
      <c r="E271" s="35">
        <f t="shared" ca="1" si="71"/>
        <v>3</v>
      </c>
      <c r="F271" s="35">
        <f t="shared" ca="1" si="72"/>
        <v>11</v>
      </c>
      <c r="G271" s="35">
        <f t="shared" ca="1" si="73"/>
        <v>0</v>
      </c>
      <c r="H271" s="35">
        <f t="shared" ca="1" si="74"/>
        <v>0</v>
      </c>
      <c r="I271" s="35">
        <f t="shared" ca="1" si="66"/>
        <v>0</v>
      </c>
      <c r="J271" s="35">
        <f t="shared" ca="1" si="75"/>
        <v>0</v>
      </c>
      <c r="K271" s="35">
        <f t="shared" ca="1" si="76"/>
        <v>0</v>
      </c>
      <c r="L271" s="36" t="str">
        <f t="shared" ca="1" si="69"/>
        <v/>
      </c>
      <c r="M271" s="37" t="s">
        <v>48</v>
      </c>
      <c r="N271" s="38" t="s">
        <v>48</v>
      </c>
      <c r="O271" s="39" t="s">
        <v>526</v>
      </c>
      <c r="P271" s="40"/>
      <c r="Q271" s="41"/>
      <c r="R271" s="42" t="s">
        <v>527</v>
      </c>
      <c r="S271" s="43" t="s">
        <v>62</v>
      </c>
      <c r="T271" s="44">
        <v>4.8</v>
      </c>
      <c r="U271" s="45"/>
      <c r="V271" s="45"/>
      <c r="W271" s="46"/>
    </row>
    <row r="272" spans="1:23" s="47" customFormat="1" ht="22.5" x14ac:dyDescent="0.2">
      <c r="A272" s="34" t="str">
        <f t="shared" si="53"/>
        <v>S</v>
      </c>
      <c r="B272" s="35">
        <f t="shared" ca="1" si="67"/>
        <v>2</v>
      </c>
      <c r="C272" s="35" t="str">
        <f t="shared" ca="1" si="70"/>
        <v>S</v>
      </c>
      <c r="D272" s="35">
        <f t="shared" ca="1" si="68"/>
        <v>0</v>
      </c>
      <c r="E272" s="35">
        <f t="shared" ca="1" si="71"/>
        <v>3</v>
      </c>
      <c r="F272" s="35">
        <f t="shared" ca="1" si="72"/>
        <v>11</v>
      </c>
      <c r="G272" s="35">
        <f t="shared" ca="1" si="73"/>
        <v>0</v>
      </c>
      <c r="H272" s="35">
        <f t="shared" ca="1" si="74"/>
        <v>0</v>
      </c>
      <c r="I272" s="35">
        <f t="shared" ca="1" si="66"/>
        <v>0</v>
      </c>
      <c r="J272" s="35">
        <f t="shared" ca="1" si="75"/>
        <v>0</v>
      </c>
      <c r="K272" s="35">
        <f t="shared" ca="1" si="76"/>
        <v>0</v>
      </c>
      <c r="L272" s="36" t="str">
        <f t="shared" ca="1" si="69"/>
        <v/>
      </c>
      <c r="M272" s="37" t="s">
        <v>48</v>
      </c>
      <c r="N272" s="38" t="s">
        <v>48</v>
      </c>
      <c r="O272" s="39" t="s">
        <v>528</v>
      </c>
      <c r="P272" s="40"/>
      <c r="Q272" s="41"/>
      <c r="R272" s="42" t="s">
        <v>529</v>
      </c>
      <c r="S272" s="43" t="s">
        <v>62</v>
      </c>
      <c r="T272" s="44">
        <v>2.4</v>
      </c>
      <c r="U272" s="45"/>
      <c r="V272" s="45"/>
      <c r="W272" s="46"/>
    </row>
    <row r="273" spans="1:23" s="47" customFormat="1" ht="22.5" x14ac:dyDescent="0.2">
      <c r="A273" s="34" t="str">
        <f t="shared" si="53"/>
        <v>S</v>
      </c>
      <c r="B273" s="35">
        <f t="shared" ca="1" si="67"/>
        <v>2</v>
      </c>
      <c r="C273" s="35" t="str">
        <f t="shared" ca="1" si="70"/>
        <v>S</v>
      </c>
      <c r="D273" s="35">
        <f t="shared" ca="1" si="68"/>
        <v>0</v>
      </c>
      <c r="E273" s="35">
        <f t="shared" ca="1" si="71"/>
        <v>3</v>
      </c>
      <c r="F273" s="35">
        <f t="shared" ca="1" si="72"/>
        <v>11</v>
      </c>
      <c r="G273" s="35">
        <f t="shared" ca="1" si="73"/>
        <v>0</v>
      </c>
      <c r="H273" s="35">
        <f t="shared" ca="1" si="74"/>
        <v>0</v>
      </c>
      <c r="I273" s="35">
        <f t="shared" ca="1" si="66"/>
        <v>0</v>
      </c>
      <c r="J273" s="35">
        <f t="shared" ca="1" si="75"/>
        <v>0</v>
      </c>
      <c r="K273" s="35">
        <f t="shared" ca="1" si="76"/>
        <v>0</v>
      </c>
      <c r="L273" s="36" t="str">
        <f t="shared" ca="1" si="69"/>
        <v/>
      </c>
      <c r="M273" s="37" t="s">
        <v>48</v>
      </c>
      <c r="N273" s="38" t="s">
        <v>48</v>
      </c>
      <c r="O273" s="39" t="s">
        <v>530</v>
      </c>
      <c r="P273" s="40"/>
      <c r="Q273" s="41"/>
      <c r="R273" s="42" t="s">
        <v>531</v>
      </c>
      <c r="S273" s="43" t="s">
        <v>62</v>
      </c>
      <c r="T273" s="44">
        <v>1.68</v>
      </c>
      <c r="U273" s="45"/>
      <c r="V273" s="45"/>
      <c r="W273" s="46"/>
    </row>
    <row r="274" spans="1:23" s="47" customFormat="1" ht="20.100000000000001" customHeight="1" x14ac:dyDescent="0.2">
      <c r="A274" s="34">
        <f t="shared" si="53"/>
        <v>2</v>
      </c>
      <c r="B274" s="35">
        <f t="shared" ca="1" si="67"/>
        <v>2</v>
      </c>
      <c r="C274" s="35">
        <f t="shared" ca="1" si="70"/>
        <v>2</v>
      </c>
      <c r="D274" s="35">
        <f t="shared" ca="1" si="68"/>
        <v>2</v>
      </c>
      <c r="E274" s="35">
        <f t="shared" ca="1" si="71"/>
        <v>3</v>
      </c>
      <c r="F274" s="35">
        <f t="shared" ca="1" si="72"/>
        <v>12</v>
      </c>
      <c r="G274" s="35">
        <f t="shared" ca="1" si="73"/>
        <v>0</v>
      </c>
      <c r="H274" s="35">
        <f t="shared" ca="1" si="74"/>
        <v>0</v>
      </c>
      <c r="I274" s="35">
        <f t="shared" ca="1" si="66"/>
        <v>0</v>
      </c>
      <c r="J274" s="35">
        <f t="shared" ca="1" si="75"/>
        <v>28</v>
      </c>
      <c r="K274" s="35">
        <f t="shared" ca="1" si="76"/>
        <v>2</v>
      </c>
      <c r="L274" s="36" t="str">
        <f t="shared" ca="1" si="69"/>
        <v/>
      </c>
      <c r="M274" s="37" t="s">
        <v>57</v>
      </c>
      <c r="N274" s="38" t="s">
        <v>57</v>
      </c>
      <c r="O274" s="70" t="s">
        <v>532</v>
      </c>
      <c r="P274" s="40"/>
      <c r="Q274" s="41"/>
      <c r="R274" s="71" t="s">
        <v>533</v>
      </c>
      <c r="S274" s="43" t="s">
        <v>56</v>
      </c>
      <c r="T274" s="44"/>
      <c r="U274" s="45"/>
      <c r="V274" s="45"/>
      <c r="W274" s="72"/>
    </row>
    <row r="275" spans="1:23" s="47" customFormat="1" x14ac:dyDescent="0.2">
      <c r="A275" s="34" t="str">
        <f t="shared" si="53"/>
        <v>S</v>
      </c>
      <c r="B275" s="35">
        <f t="shared" ca="1" si="67"/>
        <v>2</v>
      </c>
      <c r="C275" s="35" t="str">
        <f t="shared" ca="1" si="70"/>
        <v>S</v>
      </c>
      <c r="D275" s="35">
        <f t="shared" ca="1" si="68"/>
        <v>0</v>
      </c>
      <c r="E275" s="35">
        <f t="shared" ca="1" si="71"/>
        <v>3</v>
      </c>
      <c r="F275" s="35">
        <f t="shared" ca="1" si="72"/>
        <v>12</v>
      </c>
      <c r="G275" s="35">
        <f t="shared" ca="1" si="73"/>
        <v>0</v>
      </c>
      <c r="H275" s="35">
        <f t="shared" ca="1" si="74"/>
        <v>0</v>
      </c>
      <c r="I275" s="35">
        <f t="shared" ca="1" si="66"/>
        <v>0</v>
      </c>
      <c r="J275" s="35">
        <f t="shared" ca="1" si="75"/>
        <v>0</v>
      </c>
      <c r="K275" s="35">
        <f t="shared" ca="1" si="76"/>
        <v>0</v>
      </c>
      <c r="L275" s="36" t="str">
        <f t="shared" ca="1" si="69"/>
        <v/>
      </c>
      <c r="M275" s="37" t="s">
        <v>48</v>
      </c>
      <c r="N275" s="38" t="s">
        <v>48</v>
      </c>
      <c r="O275" s="39" t="s">
        <v>534</v>
      </c>
      <c r="P275" s="40"/>
      <c r="Q275" s="41"/>
      <c r="R275" s="42" t="s">
        <v>535</v>
      </c>
      <c r="S275" s="43" t="s">
        <v>62</v>
      </c>
      <c r="T275" s="44">
        <v>7.2</v>
      </c>
      <c r="U275" s="45"/>
      <c r="V275" s="45"/>
      <c r="W275" s="46"/>
    </row>
    <row r="276" spans="1:23" s="47" customFormat="1" ht="20.100000000000001" customHeight="1" x14ac:dyDescent="0.2">
      <c r="A276" s="34">
        <f t="shared" si="53"/>
        <v>2</v>
      </c>
      <c r="B276" s="35">
        <f t="shared" ca="1" si="67"/>
        <v>2</v>
      </c>
      <c r="C276" s="35">
        <f t="shared" ca="1" si="70"/>
        <v>2</v>
      </c>
      <c r="D276" s="35">
        <f t="shared" ca="1" si="68"/>
        <v>4</v>
      </c>
      <c r="E276" s="35">
        <f t="shared" ca="1" si="71"/>
        <v>3</v>
      </c>
      <c r="F276" s="35">
        <f t="shared" ca="1" si="72"/>
        <v>13</v>
      </c>
      <c r="G276" s="35">
        <f t="shared" ca="1" si="73"/>
        <v>0</v>
      </c>
      <c r="H276" s="35">
        <f t="shared" ca="1" si="74"/>
        <v>0</v>
      </c>
      <c r="I276" s="35">
        <f t="shared" ca="1" si="66"/>
        <v>0</v>
      </c>
      <c r="J276" s="35">
        <f t="shared" ca="1" si="75"/>
        <v>26</v>
      </c>
      <c r="K276" s="35">
        <f t="shared" ca="1" si="76"/>
        <v>4</v>
      </c>
      <c r="L276" s="36" t="str">
        <f t="shared" ca="1" si="69"/>
        <v/>
      </c>
      <c r="M276" s="37" t="s">
        <v>57</v>
      </c>
      <c r="N276" s="38" t="s">
        <v>57</v>
      </c>
      <c r="O276" s="70" t="s">
        <v>536</v>
      </c>
      <c r="P276" s="40"/>
      <c r="Q276" s="41"/>
      <c r="R276" s="71" t="s">
        <v>272</v>
      </c>
      <c r="S276" s="43" t="s">
        <v>56</v>
      </c>
      <c r="T276" s="44"/>
      <c r="U276" s="45"/>
      <c r="V276" s="45"/>
      <c r="W276" s="72"/>
    </row>
    <row r="277" spans="1:23" s="47" customFormat="1" ht="33.75" x14ac:dyDescent="0.2">
      <c r="A277" s="34" t="str">
        <f t="shared" si="53"/>
        <v>S</v>
      </c>
      <c r="B277" s="35">
        <f t="shared" ca="1" si="67"/>
        <v>2</v>
      </c>
      <c r="C277" s="35" t="str">
        <f t="shared" ca="1" si="70"/>
        <v>S</v>
      </c>
      <c r="D277" s="35">
        <f t="shared" ca="1" si="68"/>
        <v>0</v>
      </c>
      <c r="E277" s="35">
        <f t="shared" ca="1" si="71"/>
        <v>3</v>
      </c>
      <c r="F277" s="35">
        <f t="shared" ca="1" si="72"/>
        <v>13</v>
      </c>
      <c r="G277" s="35">
        <f t="shared" ca="1" si="73"/>
        <v>0</v>
      </c>
      <c r="H277" s="35">
        <f t="shared" ca="1" si="74"/>
        <v>0</v>
      </c>
      <c r="I277" s="35">
        <f t="shared" ca="1" si="66"/>
        <v>0</v>
      </c>
      <c r="J277" s="35">
        <f t="shared" ca="1" si="75"/>
        <v>0</v>
      </c>
      <c r="K277" s="35">
        <f t="shared" ca="1" si="76"/>
        <v>0</v>
      </c>
      <c r="L277" s="36" t="str">
        <f t="shared" ca="1" si="69"/>
        <v/>
      </c>
      <c r="M277" s="37" t="s">
        <v>48</v>
      </c>
      <c r="N277" s="38" t="s">
        <v>48</v>
      </c>
      <c r="O277" s="39" t="s">
        <v>537</v>
      </c>
      <c r="P277" s="40"/>
      <c r="Q277" s="41"/>
      <c r="R277" s="42" t="s">
        <v>359</v>
      </c>
      <c r="S277" s="43" t="s">
        <v>62</v>
      </c>
      <c r="T277" s="44">
        <v>164.14</v>
      </c>
      <c r="U277" s="45"/>
      <c r="V277" s="45"/>
      <c r="W277" s="46"/>
    </row>
    <row r="278" spans="1:23" s="47" customFormat="1" ht="45" x14ac:dyDescent="0.2">
      <c r="A278" s="34" t="str">
        <f t="shared" si="53"/>
        <v>S</v>
      </c>
      <c r="B278" s="35">
        <f t="shared" ca="1" si="67"/>
        <v>2</v>
      </c>
      <c r="C278" s="35" t="str">
        <f t="shared" ca="1" si="70"/>
        <v>S</v>
      </c>
      <c r="D278" s="35">
        <f t="shared" ca="1" si="68"/>
        <v>0</v>
      </c>
      <c r="E278" s="35">
        <f t="shared" ca="1" si="71"/>
        <v>3</v>
      </c>
      <c r="F278" s="35">
        <f t="shared" ca="1" si="72"/>
        <v>13</v>
      </c>
      <c r="G278" s="35">
        <f t="shared" ca="1" si="73"/>
        <v>0</v>
      </c>
      <c r="H278" s="35">
        <f t="shared" ca="1" si="74"/>
        <v>0</v>
      </c>
      <c r="I278" s="35">
        <f t="shared" ca="1" si="66"/>
        <v>0</v>
      </c>
      <c r="J278" s="35">
        <f t="shared" ca="1" si="75"/>
        <v>0</v>
      </c>
      <c r="K278" s="35">
        <f t="shared" ca="1" si="76"/>
        <v>0</v>
      </c>
      <c r="L278" s="36" t="str">
        <f t="shared" ca="1" si="69"/>
        <v/>
      </c>
      <c r="M278" s="37" t="s">
        <v>48</v>
      </c>
      <c r="N278" s="38" t="s">
        <v>48</v>
      </c>
      <c r="O278" s="39" t="s">
        <v>538</v>
      </c>
      <c r="P278" s="40"/>
      <c r="Q278" s="41"/>
      <c r="R278" s="42" t="s">
        <v>361</v>
      </c>
      <c r="S278" s="43" t="s">
        <v>62</v>
      </c>
      <c r="T278" s="44">
        <v>164.14</v>
      </c>
      <c r="U278" s="45"/>
      <c r="V278" s="45"/>
      <c r="W278" s="46"/>
    </row>
    <row r="279" spans="1:23" s="47" customFormat="1" ht="33.75" x14ac:dyDescent="0.2">
      <c r="A279" s="34" t="str">
        <f t="shared" si="53"/>
        <v>S</v>
      </c>
      <c r="B279" s="35">
        <f t="shared" ca="1" si="67"/>
        <v>2</v>
      </c>
      <c r="C279" s="35" t="str">
        <f t="shared" ca="1" si="70"/>
        <v>S</v>
      </c>
      <c r="D279" s="35">
        <f t="shared" ca="1" si="68"/>
        <v>0</v>
      </c>
      <c r="E279" s="35">
        <f t="shared" ca="1" si="71"/>
        <v>3</v>
      </c>
      <c r="F279" s="35">
        <f t="shared" ca="1" si="72"/>
        <v>13</v>
      </c>
      <c r="G279" s="35">
        <f t="shared" ca="1" si="73"/>
        <v>0</v>
      </c>
      <c r="H279" s="35">
        <f t="shared" ca="1" si="74"/>
        <v>0</v>
      </c>
      <c r="I279" s="35">
        <f t="shared" ca="1" si="66"/>
        <v>0</v>
      </c>
      <c r="J279" s="35">
        <f t="shared" ref="J279:J342" ca="1" si="77">IF(OR($C279="S",$C279=0),0,MATCH(0,OFFSET($D279,1,$C279,ROW($C$441)-ROW($C279)),0))</f>
        <v>0</v>
      </c>
      <c r="K279" s="35">
        <f t="shared" ref="K279:K342" ca="1" si="78">IF(OR($C279="S",$C279=0),0,MATCH(OFFSET($D279,0,$C279)+1,OFFSET($D279,1,$C279,ROW($C$441)-ROW($C279)),0))</f>
        <v>0</v>
      </c>
      <c r="L279" s="36" t="str">
        <f t="shared" ca="1" si="69"/>
        <v/>
      </c>
      <c r="M279" s="37" t="s">
        <v>48</v>
      </c>
      <c r="N279" s="38" t="s">
        <v>48</v>
      </c>
      <c r="O279" s="39" t="s">
        <v>539</v>
      </c>
      <c r="P279" s="40"/>
      <c r="Q279" s="41"/>
      <c r="R279" s="42" t="s">
        <v>540</v>
      </c>
      <c r="S279" s="43" t="s">
        <v>71</v>
      </c>
      <c r="T279" s="44">
        <v>8</v>
      </c>
      <c r="U279" s="45"/>
      <c r="V279" s="45"/>
      <c r="W279" s="46"/>
    </row>
    <row r="280" spans="1:23" s="47" customFormat="1" ht="20.100000000000001" customHeight="1" x14ac:dyDescent="0.2">
      <c r="A280" s="34">
        <f t="shared" si="53"/>
        <v>2</v>
      </c>
      <c r="B280" s="35">
        <f t="shared" ca="1" si="67"/>
        <v>2</v>
      </c>
      <c r="C280" s="35">
        <f t="shared" ca="1" si="70"/>
        <v>2</v>
      </c>
      <c r="D280" s="35">
        <f t="shared" ca="1" si="68"/>
        <v>2</v>
      </c>
      <c r="E280" s="35">
        <f t="shared" ca="1" si="71"/>
        <v>3</v>
      </c>
      <c r="F280" s="35">
        <f t="shared" ca="1" si="72"/>
        <v>14</v>
      </c>
      <c r="G280" s="35">
        <f t="shared" ca="1" si="73"/>
        <v>0</v>
      </c>
      <c r="H280" s="35">
        <f t="shared" ca="1" si="74"/>
        <v>0</v>
      </c>
      <c r="I280" s="35">
        <f t="shared" ca="1" si="66"/>
        <v>0</v>
      </c>
      <c r="J280" s="35">
        <f t="shared" ca="1" si="77"/>
        <v>22</v>
      </c>
      <c r="K280" s="35">
        <f t="shared" ca="1" si="78"/>
        <v>2</v>
      </c>
      <c r="L280" s="36" t="str">
        <f t="shared" ca="1" si="69"/>
        <v/>
      </c>
      <c r="M280" s="37" t="s">
        <v>57</v>
      </c>
      <c r="N280" s="38" t="s">
        <v>57</v>
      </c>
      <c r="O280" s="70" t="s">
        <v>541</v>
      </c>
      <c r="P280" s="40"/>
      <c r="Q280" s="41"/>
      <c r="R280" s="71" t="s">
        <v>276</v>
      </c>
      <c r="S280" s="43" t="s">
        <v>56</v>
      </c>
      <c r="T280" s="44"/>
      <c r="U280" s="45"/>
      <c r="V280" s="45"/>
      <c r="W280" s="72"/>
    </row>
    <row r="281" spans="1:23" s="47" customFormat="1" ht="33.75" x14ac:dyDescent="0.2">
      <c r="A281" s="34" t="str">
        <f t="shared" si="53"/>
        <v>S</v>
      </c>
      <c r="B281" s="35">
        <f t="shared" ca="1" si="67"/>
        <v>2</v>
      </c>
      <c r="C281" s="35" t="str">
        <f t="shared" ca="1" si="70"/>
        <v>S</v>
      </c>
      <c r="D281" s="35">
        <f t="shared" ca="1" si="68"/>
        <v>0</v>
      </c>
      <c r="E281" s="35">
        <f t="shared" ca="1" si="71"/>
        <v>3</v>
      </c>
      <c r="F281" s="35">
        <f t="shared" ca="1" si="72"/>
        <v>14</v>
      </c>
      <c r="G281" s="35">
        <f t="shared" ca="1" si="73"/>
        <v>0</v>
      </c>
      <c r="H281" s="35">
        <f t="shared" ca="1" si="74"/>
        <v>0</v>
      </c>
      <c r="I281" s="35">
        <f t="shared" ca="1" si="66"/>
        <v>0</v>
      </c>
      <c r="J281" s="35">
        <f t="shared" ca="1" si="77"/>
        <v>0</v>
      </c>
      <c r="K281" s="35">
        <f t="shared" ca="1" si="78"/>
        <v>0</v>
      </c>
      <c r="L281" s="36" t="str">
        <f t="shared" ca="1" si="69"/>
        <v/>
      </c>
      <c r="M281" s="37" t="s">
        <v>48</v>
      </c>
      <c r="N281" s="38" t="s">
        <v>48</v>
      </c>
      <c r="O281" s="39" t="s">
        <v>542</v>
      </c>
      <c r="P281" s="40"/>
      <c r="Q281" s="41"/>
      <c r="R281" s="42" t="s">
        <v>543</v>
      </c>
      <c r="S281" s="43" t="s">
        <v>62</v>
      </c>
      <c r="T281" s="44">
        <v>48.51</v>
      </c>
      <c r="U281" s="45"/>
      <c r="V281" s="45"/>
      <c r="W281" s="46"/>
    </row>
    <row r="282" spans="1:23" s="47" customFormat="1" ht="20.100000000000001" customHeight="1" x14ac:dyDescent="0.2">
      <c r="A282" s="34">
        <f t="shared" si="53"/>
        <v>2</v>
      </c>
      <c r="B282" s="35">
        <f t="shared" ca="1" si="67"/>
        <v>2</v>
      </c>
      <c r="C282" s="35">
        <f t="shared" ca="1" si="70"/>
        <v>2</v>
      </c>
      <c r="D282" s="35">
        <f t="shared" ca="1" si="68"/>
        <v>5</v>
      </c>
      <c r="E282" s="35">
        <f t="shared" ca="1" si="71"/>
        <v>3</v>
      </c>
      <c r="F282" s="35">
        <f t="shared" ca="1" si="72"/>
        <v>15</v>
      </c>
      <c r="G282" s="35">
        <f t="shared" ca="1" si="73"/>
        <v>0</v>
      </c>
      <c r="H282" s="35">
        <f t="shared" ca="1" si="74"/>
        <v>0</v>
      </c>
      <c r="I282" s="35">
        <f t="shared" ca="1" si="66"/>
        <v>0</v>
      </c>
      <c r="J282" s="35">
        <f t="shared" ca="1" si="77"/>
        <v>20</v>
      </c>
      <c r="K282" s="35">
        <f t="shared" ca="1" si="78"/>
        <v>5</v>
      </c>
      <c r="L282" s="36" t="str">
        <f t="shared" ca="1" si="69"/>
        <v/>
      </c>
      <c r="M282" s="37" t="s">
        <v>57</v>
      </c>
      <c r="N282" s="38" t="s">
        <v>57</v>
      </c>
      <c r="O282" s="70" t="s">
        <v>544</v>
      </c>
      <c r="P282" s="40"/>
      <c r="Q282" s="41"/>
      <c r="R282" s="71" t="s">
        <v>282</v>
      </c>
      <c r="S282" s="43" t="s">
        <v>56</v>
      </c>
      <c r="T282" s="44"/>
      <c r="U282" s="45"/>
      <c r="V282" s="45"/>
      <c r="W282" s="72"/>
    </row>
    <row r="283" spans="1:23" s="47" customFormat="1" ht="22.5" x14ac:dyDescent="0.2">
      <c r="A283" s="34" t="str">
        <f t="shared" si="53"/>
        <v>S</v>
      </c>
      <c r="B283" s="35">
        <f t="shared" ca="1" si="67"/>
        <v>2</v>
      </c>
      <c r="C283" s="35" t="str">
        <f t="shared" ca="1" si="70"/>
        <v>S</v>
      </c>
      <c r="D283" s="35">
        <f t="shared" ca="1" si="68"/>
        <v>0</v>
      </c>
      <c r="E283" s="35">
        <f t="shared" ca="1" si="71"/>
        <v>3</v>
      </c>
      <c r="F283" s="35">
        <f t="shared" ca="1" si="72"/>
        <v>15</v>
      </c>
      <c r="G283" s="35">
        <f t="shared" ca="1" si="73"/>
        <v>0</v>
      </c>
      <c r="H283" s="35">
        <f t="shared" ca="1" si="74"/>
        <v>0</v>
      </c>
      <c r="I283" s="35">
        <f t="shared" ca="1" si="66"/>
        <v>0</v>
      </c>
      <c r="J283" s="35">
        <f t="shared" ca="1" si="77"/>
        <v>0</v>
      </c>
      <c r="K283" s="35">
        <f t="shared" ca="1" si="78"/>
        <v>0</v>
      </c>
      <c r="L283" s="36" t="str">
        <f t="shared" ca="1" si="69"/>
        <v/>
      </c>
      <c r="M283" s="37" t="s">
        <v>48</v>
      </c>
      <c r="N283" s="38" t="s">
        <v>48</v>
      </c>
      <c r="O283" s="39" t="s">
        <v>545</v>
      </c>
      <c r="P283" s="40"/>
      <c r="Q283" s="41"/>
      <c r="R283" s="42" t="s">
        <v>546</v>
      </c>
      <c r="S283" s="43" t="s">
        <v>62</v>
      </c>
      <c r="T283" s="44">
        <v>84.96</v>
      </c>
      <c r="U283" s="45"/>
      <c r="V283" s="45"/>
      <c r="W283" s="46"/>
    </row>
    <row r="284" spans="1:23" s="47" customFormat="1" ht="33.75" x14ac:dyDescent="0.2">
      <c r="A284" s="34" t="str">
        <f t="shared" si="53"/>
        <v>S</v>
      </c>
      <c r="B284" s="35">
        <f t="shared" ca="1" si="67"/>
        <v>2</v>
      </c>
      <c r="C284" s="35" t="str">
        <f t="shared" ca="1" si="70"/>
        <v>S</v>
      </c>
      <c r="D284" s="35">
        <f t="shared" ca="1" si="68"/>
        <v>0</v>
      </c>
      <c r="E284" s="35">
        <f t="shared" ca="1" si="71"/>
        <v>3</v>
      </c>
      <c r="F284" s="35">
        <f t="shared" ca="1" si="72"/>
        <v>15</v>
      </c>
      <c r="G284" s="35">
        <f t="shared" ca="1" si="73"/>
        <v>0</v>
      </c>
      <c r="H284" s="35">
        <f t="shared" ca="1" si="74"/>
        <v>0</v>
      </c>
      <c r="I284" s="35">
        <f t="shared" ca="1" si="66"/>
        <v>0</v>
      </c>
      <c r="J284" s="35">
        <f t="shared" ca="1" si="77"/>
        <v>0</v>
      </c>
      <c r="K284" s="35">
        <f t="shared" ca="1" si="78"/>
        <v>0</v>
      </c>
      <c r="L284" s="36" t="str">
        <f t="shared" ca="1" si="69"/>
        <v/>
      </c>
      <c r="M284" s="37" t="s">
        <v>48</v>
      </c>
      <c r="N284" s="38" t="s">
        <v>48</v>
      </c>
      <c r="O284" s="39" t="s">
        <v>547</v>
      </c>
      <c r="P284" s="40"/>
      <c r="Q284" s="41"/>
      <c r="R284" s="42" t="s">
        <v>364</v>
      </c>
      <c r="S284" s="43" t="s">
        <v>62</v>
      </c>
      <c r="T284" s="44">
        <v>20.699999999999989</v>
      </c>
      <c r="U284" s="45"/>
      <c r="V284" s="45"/>
      <c r="W284" s="46"/>
    </row>
    <row r="285" spans="1:23" s="47" customFormat="1" ht="22.5" x14ac:dyDescent="0.2">
      <c r="A285" s="34" t="str">
        <f t="shared" si="53"/>
        <v>S</v>
      </c>
      <c r="B285" s="35">
        <f t="shared" ca="1" si="67"/>
        <v>2</v>
      </c>
      <c r="C285" s="35" t="str">
        <f t="shared" ca="1" si="70"/>
        <v>S</v>
      </c>
      <c r="D285" s="35">
        <f t="shared" ca="1" si="68"/>
        <v>0</v>
      </c>
      <c r="E285" s="35">
        <f t="shared" ca="1" si="71"/>
        <v>3</v>
      </c>
      <c r="F285" s="35">
        <f t="shared" ca="1" si="72"/>
        <v>15</v>
      </c>
      <c r="G285" s="35">
        <f t="shared" ca="1" si="73"/>
        <v>0</v>
      </c>
      <c r="H285" s="35">
        <f t="shared" ca="1" si="74"/>
        <v>0</v>
      </c>
      <c r="I285" s="35">
        <f t="shared" ca="1" si="66"/>
        <v>0</v>
      </c>
      <c r="J285" s="35">
        <f t="shared" ca="1" si="77"/>
        <v>0</v>
      </c>
      <c r="K285" s="35">
        <f t="shared" ca="1" si="78"/>
        <v>0</v>
      </c>
      <c r="L285" s="36" t="str">
        <f t="shared" ca="1" si="69"/>
        <v/>
      </c>
      <c r="M285" s="37" t="s">
        <v>48</v>
      </c>
      <c r="N285" s="38" t="s">
        <v>48</v>
      </c>
      <c r="O285" s="39" t="s">
        <v>548</v>
      </c>
      <c r="P285" s="40"/>
      <c r="Q285" s="41"/>
      <c r="R285" s="42" t="s">
        <v>549</v>
      </c>
      <c r="S285" s="43" t="s">
        <v>62</v>
      </c>
      <c r="T285" s="44">
        <v>59.98</v>
      </c>
      <c r="U285" s="45"/>
      <c r="V285" s="45"/>
      <c r="W285" s="46"/>
    </row>
    <row r="286" spans="1:23" s="47" customFormat="1" x14ac:dyDescent="0.2">
      <c r="A286" s="34" t="str">
        <f t="shared" si="53"/>
        <v>S</v>
      </c>
      <c r="B286" s="35">
        <f t="shared" ca="1" si="67"/>
        <v>2</v>
      </c>
      <c r="C286" s="35" t="str">
        <f t="shared" ca="1" si="70"/>
        <v>S</v>
      </c>
      <c r="D286" s="35">
        <f t="shared" ca="1" si="68"/>
        <v>0</v>
      </c>
      <c r="E286" s="35">
        <f t="shared" ca="1" si="71"/>
        <v>3</v>
      </c>
      <c r="F286" s="35">
        <f t="shared" ca="1" si="72"/>
        <v>15</v>
      </c>
      <c r="G286" s="35">
        <f t="shared" ca="1" si="73"/>
        <v>0</v>
      </c>
      <c r="H286" s="35">
        <f t="shared" ca="1" si="74"/>
        <v>0</v>
      </c>
      <c r="I286" s="35">
        <f t="shared" ca="1" si="66"/>
        <v>0</v>
      </c>
      <c r="J286" s="35">
        <f t="shared" ca="1" si="77"/>
        <v>0</v>
      </c>
      <c r="K286" s="35">
        <f t="shared" ca="1" si="78"/>
        <v>0</v>
      </c>
      <c r="L286" s="36" t="str">
        <f t="shared" ca="1" si="69"/>
        <v/>
      </c>
      <c r="M286" s="37" t="s">
        <v>48</v>
      </c>
      <c r="N286" s="38" t="s">
        <v>48</v>
      </c>
      <c r="O286" s="39" t="s">
        <v>550</v>
      </c>
      <c r="P286" s="40"/>
      <c r="Q286" s="41"/>
      <c r="R286" s="42" t="s">
        <v>551</v>
      </c>
      <c r="S286" s="43" t="s">
        <v>63</v>
      </c>
      <c r="T286" s="44">
        <v>62.333399999999997</v>
      </c>
      <c r="U286" s="45"/>
      <c r="V286" s="45"/>
      <c r="W286" s="46"/>
    </row>
    <row r="287" spans="1:23" s="47" customFormat="1" ht="20.100000000000001" customHeight="1" x14ac:dyDescent="0.2">
      <c r="A287" s="34">
        <f t="shared" si="53"/>
        <v>2</v>
      </c>
      <c r="B287" s="35">
        <f t="shared" ca="1" si="67"/>
        <v>2</v>
      </c>
      <c r="C287" s="35">
        <f t="shared" ca="1" si="70"/>
        <v>2</v>
      </c>
      <c r="D287" s="35">
        <f t="shared" ca="1" si="68"/>
        <v>2</v>
      </c>
      <c r="E287" s="35">
        <f t="shared" ca="1" si="71"/>
        <v>3</v>
      </c>
      <c r="F287" s="35">
        <f t="shared" ca="1" si="72"/>
        <v>16</v>
      </c>
      <c r="G287" s="35">
        <f t="shared" ca="1" si="73"/>
        <v>0</v>
      </c>
      <c r="H287" s="35">
        <f t="shared" ca="1" si="74"/>
        <v>0</v>
      </c>
      <c r="I287" s="35">
        <f t="shared" ca="1" si="66"/>
        <v>0</v>
      </c>
      <c r="J287" s="35">
        <f t="shared" ca="1" si="77"/>
        <v>15</v>
      </c>
      <c r="K287" s="35">
        <f t="shared" ca="1" si="78"/>
        <v>2</v>
      </c>
      <c r="L287" s="36" t="str">
        <f t="shared" ca="1" si="69"/>
        <v/>
      </c>
      <c r="M287" s="37" t="s">
        <v>57</v>
      </c>
      <c r="N287" s="38" t="s">
        <v>57</v>
      </c>
      <c r="O287" s="70" t="s">
        <v>552</v>
      </c>
      <c r="P287" s="40"/>
      <c r="Q287" s="41"/>
      <c r="R287" s="71" t="s">
        <v>553</v>
      </c>
      <c r="S287" s="43" t="s">
        <v>56</v>
      </c>
      <c r="T287" s="44"/>
      <c r="U287" s="45"/>
      <c r="V287" s="45"/>
      <c r="W287" s="72"/>
    </row>
    <row r="288" spans="1:23" s="47" customFormat="1" x14ac:dyDescent="0.2">
      <c r="A288" s="34" t="str">
        <f t="shared" si="53"/>
        <v>S</v>
      </c>
      <c r="B288" s="35">
        <f t="shared" ca="1" si="67"/>
        <v>2</v>
      </c>
      <c r="C288" s="35" t="str">
        <f t="shared" ca="1" si="70"/>
        <v>S</v>
      </c>
      <c r="D288" s="35">
        <f t="shared" ca="1" si="68"/>
        <v>0</v>
      </c>
      <c r="E288" s="35">
        <f t="shared" ca="1" si="71"/>
        <v>3</v>
      </c>
      <c r="F288" s="35">
        <f t="shared" ca="1" si="72"/>
        <v>16</v>
      </c>
      <c r="G288" s="35">
        <f t="shared" ca="1" si="73"/>
        <v>0</v>
      </c>
      <c r="H288" s="35">
        <f t="shared" ca="1" si="74"/>
        <v>0</v>
      </c>
      <c r="I288" s="35">
        <f t="shared" ca="1" si="66"/>
        <v>0</v>
      </c>
      <c r="J288" s="35">
        <f t="shared" ca="1" si="77"/>
        <v>0</v>
      </c>
      <c r="K288" s="35">
        <f t="shared" ca="1" si="78"/>
        <v>0</v>
      </c>
      <c r="L288" s="36" t="str">
        <f t="shared" ca="1" si="69"/>
        <v/>
      </c>
      <c r="M288" s="37" t="s">
        <v>48</v>
      </c>
      <c r="N288" s="38" t="s">
        <v>48</v>
      </c>
      <c r="O288" s="39" t="s">
        <v>554</v>
      </c>
      <c r="P288" s="40"/>
      <c r="Q288" s="41"/>
      <c r="R288" s="42" t="s">
        <v>555</v>
      </c>
      <c r="S288" s="43" t="s">
        <v>105</v>
      </c>
      <c r="T288" s="44">
        <v>20.32</v>
      </c>
      <c r="U288" s="45"/>
      <c r="V288" s="45"/>
      <c r="W288" s="46"/>
    </row>
    <row r="289" spans="1:23" s="47" customFormat="1" ht="20.100000000000001" customHeight="1" x14ac:dyDescent="0.2">
      <c r="A289" s="34">
        <f t="shared" si="53"/>
        <v>2</v>
      </c>
      <c r="B289" s="35">
        <f t="shared" ca="1" si="67"/>
        <v>2</v>
      </c>
      <c r="C289" s="35">
        <f t="shared" ca="1" si="70"/>
        <v>2</v>
      </c>
      <c r="D289" s="35">
        <f t="shared" ca="1" si="68"/>
        <v>10</v>
      </c>
      <c r="E289" s="35">
        <f t="shared" ca="1" si="71"/>
        <v>3</v>
      </c>
      <c r="F289" s="35">
        <f t="shared" ca="1" si="72"/>
        <v>17</v>
      </c>
      <c r="G289" s="35">
        <f t="shared" ca="1" si="73"/>
        <v>0</v>
      </c>
      <c r="H289" s="35">
        <f t="shared" ca="1" si="74"/>
        <v>0</v>
      </c>
      <c r="I289" s="35">
        <f t="shared" ca="1" si="66"/>
        <v>0</v>
      </c>
      <c r="J289" s="35">
        <f t="shared" ca="1" si="77"/>
        <v>13</v>
      </c>
      <c r="K289" s="35">
        <f t="shared" ca="1" si="78"/>
        <v>10</v>
      </c>
      <c r="L289" s="36" t="str">
        <f t="shared" ca="1" si="69"/>
        <v/>
      </c>
      <c r="M289" s="37" t="s">
        <v>57</v>
      </c>
      <c r="N289" s="38" t="s">
        <v>57</v>
      </c>
      <c r="O289" s="70" t="s">
        <v>556</v>
      </c>
      <c r="P289" s="40"/>
      <c r="Q289" s="41"/>
      <c r="R289" s="71" t="s">
        <v>300</v>
      </c>
      <c r="S289" s="43" t="s">
        <v>56</v>
      </c>
      <c r="T289" s="44"/>
      <c r="U289" s="45"/>
      <c r="V289" s="45"/>
      <c r="W289" s="72"/>
    </row>
    <row r="290" spans="1:23" s="47" customFormat="1" ht="33.75" x14ac:dyDescent="0.2">
      <c r="A290" s="34" t="str">
        <f t="shared" si="53"/>
        <v>S</v>
      </c>
      <c r="B290" s="35">
        <f t="shared" ca="1" si="67"/>
        <v>2</v>
      </c>
      <c r="C290" s="35" t="str">
        <f t="shared" ca="1" si="70"/>
        <v>S</v>
      </c>
      <c r="D290" s="35">
        <f t="shared" ca="1" si="68"/>
        <v>0</v>
      </c>
      <c r="E290" s="35">
        <f t="shared" ca="1" si="71"/>
        <v>3</v>
      </c>
      <c r="F290" s="35">
        <f t="shared" ca="1" si="72"/>
        <v>17</v>
      </c>
      <c r="G290" s="35">
        <f t="shared" ca="1" si="73"/>
        <v>0</v>
      </c>
      <c r="H290" s="35">
        <f t="shared" ca="1" si="74"/>
        <v>0</v>
      </c>
      <c r="I290" s="35">
        <f t="shared" ca="1" si="66"/>
        <v>0</v>
      </c>
      <c r="J290" s="35">
        <f t="shared" ca="1" si="77"/>
        <v>0</v>
      </c>
      <c r="K290" s="35">
        <f t="shared" ca="1" si="78"/>
        <v>0</v>
      </c>
      <c r="L290" s="36" t="str">
        <f t="shared" ca="1" si="69"/>
        <v/>
      </c>
      <c r="M290" s="37" t="s">
        <v>48</v>
      </c>
      <c r="N290" s="38" t="s">
        <v>48</v>
      </c>
      <c r="O290" s="39" t="s">
        <v>557</v>
      </c>
      <c r="P290" s="40"/>
      <c r="Q290" s="41"/>
      <c r="R290" s="42" t="s">
        <v>304</v>
      </c>
      <c r="S290" s="43" t="s">
        <v>62</v>
      </c>
      <c r="T290" s="44">
        <v>177.38</v>
      </c>
      <c r="U290" s="45"/>
      <c r="V290" s="45"/>
      <c r="W290" s="46"/>
    </row>
    <row r="291" spans="1:23" s="47" customFormat="1" ht="22.5" x14ac:dyDescent="0.2">
      <c r="A291" s="34" t="str">
        <f t="shared" si="53"/>
        <v>S</v>
      </c>
      <c r="B291" s="35">
        <f t="shared" ca="1" si="67"/>
        <v>2</v>
      </c>
      <c r="C291" s="35" t="str">
        <f t="shared" ca="1" si="70"/>
        <v>S</v>
      </c>
      <c r="D291" s="35">
        <f t="shared" ca="1" si="68"/>
        <v>0</v>
      </c>
      <c r="E291" s="35">
        <f t="shared" ca="1" si="71"/>
        <v>3</v>
      </c>
      <c r="F291" s="35">
        <f t="shared" ca="1" si="72"/>
        <v>17</v>
      </c>
      <c r="G291" s="35">
        <f t="shared" ca="1" si="73"/>
        <v>0</v>
      </c>
      <c r="H291" s="35">
        <f t="shared" ca="1" si="74"/>
        <v>0</v>
      </c>
      <c r="I291" s="35">
        <f t="shared" ca="1" si="66"/>
        <v>0</v>
      </c>
      <c r="J291" s="35">
        <f t="shared" ca="1" si="77"/>
        <v>0</v>
      </c>
      <c r="K291" s="35">
        <f t="shared" ca="1" si="78"/>
        <v>0</v>
      </c>
      <c r="L291" s="36" t="str">
        <f t="shared" ca="1" si="69"/>
        <v/>
      </c>
      <c r="M291" s="37" t="s">
        <v>48</v>
      </c>
      <c r="N291" s="38" t="s">
        <v>48</v>
      </c>
      <c r="O291" s="39" t="s">
        <v>558</v>
      </c>
      <c r="P291" s="40"/>
      <c r="Q291" s="41"/>
      <c r="R291" s="42" t="s">
        <v>559</v>
      </c>
      <c r="S291" s="43" t="s">
        <v>62</v>
      </c>
      <c r="T291" s="44">
        <v>71.599999999999994</v>
      </c>
      <c r="U291" s="45"/>
      <c r="V291" s="45"/>
      <c r="W291" s="46"/>
    </row>
    <row r="292" spans="1:23" s="47" customFormat="1" ht="22.5" x14ac:dyDescent="0.2">
      <c r="A292" s="34" t="str">
        <f t="shared" si="53"/>
        <v>S</v>
      </c>
      <c r="B292" s="35">
        <f t="shared" ca="1" si="67"/>
        <v>2</v>
      </c>
      <c r="C292" s="35" t="str">
        <f t="shared" ca="1" si="70"/>
        <v>S</v>
      </c>
      <c r="D292" s="35">
        <f t="shared" ca="1" si="68"/>
        <v>0</v>
      </c>
      <c r="E292" s="35">
        <f t="shared" ca="1" si="71"/>
        <v>3</v>
      </c>
      <c r="F292" s="35">
        <f t="shared" ca="1" si="72"/>
        <v>17</v>
      </c>
      <c r="G292" s="35">
        <f t="shared" ca="1" si="73"/>
        <v>0</v>
      </c>
      <c r="H292" s="35">
        <f t="shared" ca="1" si="74"/>
        <v>0</v>
      </c>
      <c r="I292" s="35">
        <f t="shared" ca="1" si="66"/>
        <v>0</v>
      </c>
      <c r="J292" s="35">
        <f t="shared" ca="1" si="77"/>
        <v>0</v>
      </c>
      <c r="K292" s="35">
        <f t="shared" ca="1" si="78"/>
        <v>0</v>
      </c>
      <c r="L292" s="36" t="str">
        <f t="shared" ca="1" si="69"/>
        <v/>
      </c>
      <c r="M292" s="37" t="s">
        <v>48</v>
      </c>
      <c r="N292" s="38" t="s">
        <v>48</v>
      </c>
      <c r="O292" s="39" t="s">
        <v>560</v>
      </c>
      <c r="P292" s="40"/>
      <c r="Q292" s="41"/>
      <c r="R292" s="42" t="s">
        <v>302</v>
      </c>
      <c r="S292" s="43" t="s">
        <v>62</v>
      </c>
      <c r="T292" s="44">
        <v>50.555000000000007</v>
      </c>
      <c r="U292" s="45"/>
      <c r="V292" s="45"/>
      <c r="W292" s="46"/>
    </row>
    <row r="293" spans="1:23" s="47" customFormat="1" ht="22.5" x14ac:dyDescent="0.2">
      <c r="A293" s="34" t="str">
        <f t="shared" si="53"/>
        <v>S</v>
      </c>
      <c r="B293" s="35">
        <f t="shared" ca="1" si="67"/>
        <v>2</v>
      </c>
      <c r="C293" s="35" t="str">
        <f t="shared" ca="1" si="70"/>
        <v>S</v>
      </c>
      <c r="D293" s="35">
        <f t="shared" ca="1" si="68"/>
        <v>0</v>
      </c>
      <c r="E293" s="35">
        <f t="shared" ca="1" si="71"/>
        <v>3</v>
      </c>
      <c r="F293" s="35">
        <f t="shared" ca="1" si="72"/>
        <v>17</v>
      </c>
      <c r="G293" s="35">
        <f t="shared" ca="1" si="73"/>
        <v>0</v>
      </c>
      <c r="H293" s="35">
        <f t="shared" ca="1" si="74"/>
        <v>0</v>
      </c>
      <c r="I293" s="35">
        <f t="shared" ca="1" si="66"/>
        <v>0</v>
      </c>
      <c r="J293" s="35">
        <f t="shared" ca="1" si="77"/>
        <v>0</v>
      </c>
      <c r="K293" s="35">
        <f t="shared" ca="1" si="78"/>
        <v>0</v>
      </c>
      <c r="L293" s="36" t="str">
        <f t="shared" ca="1" si="69"/>
        <v/>
      </c>
      <c r="M293" s="37" t="s">
        <v>48</v>
      </c>
      <c r="N293" s="38" t="s">
        <v>48</v>
      </c>
      <c r="O293" s="39" t="s">
        <v>561</v>
      </c>
      <c r="P293" s="40"/>
      <c r="Q293" s="41"/>
      <c r="R293" s="42" t="s">
        <v>562</v>
      </c>
      <c r="S293" s="43" t="s">
        <v>62</v>
      </c>
      <c r="T293" s="44">
        <v>97.87</v>
      </c>
      <c r="U293" s="45"/>
      <c r="V293" s="45"/>
      <c r="W293" s="46"/>
    </row>
    <row r="294" spans="1:23" s="47" customFormat="1" x14ac:dyDescent="0.2">
      <c r="A294" s="34" t="str">
        <f t="shared" si="53"/>
        <v>S</v>
      </c>
      <c r="B294" s="35">
        <f t="shared" ca="1" si="67"/>
        <v>2</v>
      </c>
      <c r="C294" s="35" t="str">
        <f t="shared" ca="1" si="70"/>
        <v>S</v>
      </c>
      <c r="D294" s="35">
        <f t="shared" ca="1" si="68"/>
        <v>0</v>
      </c>
      <c r="E294" s="35">
        <f t="shared" ca="1" si="71"/>
        <v>3</v>
      </c>
      <c r="F294" s="35">
        <f t="shared" ca="1" si="72"/>
        <v>17</v>
      </c>
      <c r="G294" s="35">
        <f t="shared" ca="1" si="73"/>
        <v>0</v>
      </c>
      <c r="H294" s="35">
        <f t="shared" ca="1" si="74"/>
        <v>0</v>
      </c>
      <c r="I294" s="35">
        <f t="shared" ca="1" si="66"/>
        <v>0</v>
      </c>
      <c r="J294" s="35">
        <f t="shared" ca="1" si="77"/>
        <v>0</v>
      </c>
      <c r="K294" s="35">
        <f t="shared" ca="1" si="78"/>
        <v>0</v>
      </c>
      <c r="L294" s="36" t="str">
        <f t="shared" ca="1" si="69"/>
        <v/>
      </c>
      <c r="M294" s="37" t="s">
        <v>48</v>
      </c>
      <c r="N294" s="38" t="s">
        <v>48</v>
      </c>
      <c r="O294" s="39" t="s">
        <v>563</v>
      </c>
      <c r="P294" s="40"/>
      <c r="Q294" s="41"/>
      <c r="R294" s="42" t="s">
        <v>564</v>
      </c>
      <c r="S294" s="43" t="s">
        <v>63</v>
      </c>
      <c r="T294" s="44">
        <v>47.305</v>
      </c>
      <c r="U294" s="45"/>
      <c r="V294" s="45"/>
      <c r="W294" s="46"/>
    </row>
    <row r="295" spans="1:23" s="47" customFormat="1" ht="22.5" x14ac:dyDescent="0.2">
      <c r="A295" s="34" t="str">
        <f t="shared" ref="A295:A296" si="79">CHOOSE(1+LOG(1+2*(ORÇAMENTO.Nivel="Nível 1")+4*(ORÇAMENTO.Nivel="Nível 2")+8*(ORÇAMENTO.Nivel="Nível 3")+16*(ORÇAMENTO.Nivel="Nível 4")+32*(ORÇAMENTO.Nivel="Serviço"),2),0,1,2,3,4,"S")</f>
        <v>S</v>
      </c>
      <c r="B295" s="35">
        <f t="shared" ca="1" si="67"/>
        <v>2</v>
      </c>
      <c r="C295" s="35" t="str">
        <f t="shared" ca="1" si="70"/>
        <v>S</v>
      </c>
      <c r="D295" s="35">
        <f t="shared" ca="1" si="68"/>
        <v>0</v>
      </c>
      <c r="E295" s="35">
        <f t="shared" ca="1" si="71"/>
        <v>3</v>
      </c>
      <c r="F295" s="35">
        <f t="shared" ca="1" si="72"/>
        <v>17</v>
      </c>
      <c r="G295" s="35">
        <f t="shared" ca="1" si="73"/>
        <v>0</v>
      </c>
      <c r="H295" s="35">
        <f t="shared" ca="1" si="74"/>
        <v>0</v>
      </c>
      <c r="I295" s="35">
        <f t="shared" ca="1" si="66"/>
        <v>0</v>
      </c>
      <c r="J295" s="35">
        <f t="shared" ca="1" si="77"/>
        <v>0</v>
      </c>
      <c r="K295" s="35">
        <f t="shared" ca="1" si="78"/>
        <v>0</v>
      </c>
      <c r="L295" s="36" t="str">
        <f t="shared" ca="1" si="69"/>
        <v/>
      </c>
      <c r="M295" s="37" t="s">
        <v>48</v>
      </c>
      <c r="N295" s="38" t="s">
        <v>48</v>
      </c>
      <c r="O295" s="39" t="s">
        <v>565</v>
      </c>
      <c r="P295" s="40"/>
      <c r="Q295" s="41"/>
      <c r="R295" s="42" t="s">
        <v>566</v>
      </c>
      <c r="S295" s="43" t="s">
        <v>62</v>
      </c>
      <c r="T295" s="44">
        <v>48.51</v>
      </c>
      <c r="U295" s="45"/>
      <c r="V295" s="45"/>
      <c r="W295" s="46"/>
    </row>
    <row r="296" spans="1:23" s="47" customFormat="1" ht="22.5" x14ac:dyDescent="0.2">
      <c r="A296" s="34" t="str">
        <f t="shared" si="79"/>
        <v>S</v>
      </c>
      <c r="B296" s="35">
        <f t="shared" ca="1" si="67"/>
        <v>2</v>
      </c>
      <c r="C296" s="35" t="str">
        <f t="shared" ca="1" si="70"/>
        <v>S</v>
      </c>
      <c r="D296" s="35">
        <f t="shared" ca="1" si="68"/>
        <v>0</v>
      </c>
      <c r="E296" s="35">
        <f t="shared" ca="1" si="71"/>
        <v>3</v>
      </c>
      <c r="F296" s="35">
        <f t="shared" ca="1" si="72"/>
        <v>17</v>
      </c>
      <c r="G296" s="35">
        <f t="shared" ca="1" si="73"/>
        <v>0</v>
      </c>
      <c r="H296" s="35">
        <f t="shared" ca="1" si="74"/>
        <v>0</v>
      </c>
      <c r="I296" s="35">
        <f t="shared" ca="1" si="66"/>
        <v>0</v>
      </c>
      <c r="J296" s="35">
        <f t="shared" ca="1" si="77"/>
        <v>0</v>
      </c>
      <c r="K296" s="35">
        <f t="shared" ca="1" si="78"/>
        <v>0</v>
      </c>
      <c r="L296" s="36" t="str">
        <f t="shared" ca="1" si="69"/>
        <v/>
      </c>
      <c r="M296" s="37" t="s">
        <v>48</v>
      </c>
      <c r="N296" s="38" t="s">
        <v>48</v>
      </c>
      <c r="O296" s="39" t="s">
        <v>567</v>
      </c>
      <c r="P296" s="40"/>
      <c r="Q296" s="41"/>
      <c r="R296" s="42" t="s">
        <v>568</v>
      </c>
      <c r="S296" s="43" t="s">
        <v>62</v>
      </c>
      <c r="T296" s="44">
        <v>48.51</v>
      </c>
      <c r="U296" s="45"/>
      <c r="V296" s="45"/>
      <c r="W296" s="46"/>
    </row>
    <row r="297" spans="1:23" s="47" customFormat="1" ht="33.75" x14ac:dyDescent="0.2">
      <c r="A297" s="34" t="str">
        <f t="shared" si="53"/>
        <v>S</v>
      </c>
      <c r="B297" s="35">
        <f t="shared" ca="1" si="67"/>
        <v>2</v>
      </c>
      <c r="C297" s="35" t="str">
        <f t="shared" ca="1" si="70"/>
        <v>S</v>
      </c>
      <c r="D297" s="35">
        <f t="shared" ca="1" si="68"/>
        <v>0</v>
      </c>
      <c r="E297" s="35">
        <f t="shared" ca="1" si="71"/>
        <v>3</v>
      </c>
      <c r="F297" s="35">
        <f t="shared" ca="1" si="72"/>
        <v>17</v>
      </c>
      <c r="G297" s="35">
        <f t="shared" ca="1" si="73"/>
        <v>0</v>
      </c>
      <c r="H297" s="35">
        <f t="shared" ca="1" si="74"/>
        <v>0</v>
      </c>
      <c r="I297" s="35">
        <f t="shared" ca="1" si="66"/>
        <v>0</v>
      </c>
      <c r="J297" s="35">
        <f t="shared" ca="1" si="77"/>
        <v>0</v>
      </c>
      <c r="K297" s="35">
        <f t="shared" ca="1" si="78"/>
        <v>0</v>
      </c>
      <c r="L297" s="36" t="str">
        <f t="shared" ca="1" si="69"/>
        <v/>
      </c>
      <c r="M297" s="37" t="s">
        <v>48</v>
      </c>
      <c r="N297" s="38" t="s">
        <v>48</v>
      </c>
      <c r="O297" s="39" t="s">
        <v>569</v>
      </c>
      <c r="P297" s="40"/>
      <c r="Q297" s="41"/>
      <c r="R297" s="42" t="s">
        <v>304</v>
      </c>
      <c r="S297" s="43" t="s">
        <v>62</v>
      </c>
      <c r="T297" s="44">
        <v>17.759999999999998</v>
      </c>
      <c r="U297" s="45"/>
      <c r="V297" s="45"/>
      <c r="W297" s="46"/>
    </row>
    <row r="298" spans="1:23" s="47" customFormat="1" x14ac:dyDescent="0.2">
      <c r="A298" s="34" t="str">
        <f t="shared" si="53"/>
        <v>S</v>
      </c>
      <c r="B298" s="35">
        <f t="shared" ca="1" si="67"/>
        <v>2</v>
      </c>
      <c r="C298" s="35" t="str">
        <f t="shared" ca="1" si="70"/>
        <v>S</v>
      </c>
      <c r="D298" s="35">
        <f t="shared" ca="1" si="68"/>
        <v>0</v>
      </c>
      <c r="E298" s="35">
        <f t="shared" ca="1" si="71"/>
        <v>3</v>
      </c>
      <c r="F298" s="35">
        <f t="shared" ca="1" si="72"/>
        <v>17</v>
      </c>
      <c r="G298" s="35">
        <f t="shared" ca="1" si="73"/>
        <v>0</v>
      </c>
      <c r="H298" s="35">
        <f t="shared" ca="1" si="74"/>
        <v>0</v>
      </c>
      <c r="I298" s="35">
        <f t="shared" ca="1" si="66"/>
        <v>0</v>
      </c>
      <c r="J298" s="35">
        <f t="shared" ca="1" si="77"/>
        <v>0</v>
      </c>
      <c r="K298" s="35">
        <f t="shared" ca="1" si="78"/>
        <v>0</v>
      </c>
      <c r="L298" s="36" t="str">
        <f t="shared" ca="1" si="69"/>
        <v/>
      </c>
      <c r="M298" s="37" t="s">
        <v>48</v>
      </c>
      <c r="N298" s="38" t="s">
        <v>48</v>
      </c>
      <c r="O298" s="39" t="s">
        <v>570</v>
      </c>
      <c r="P298" s="40"/>
      <c r="Q298" s="41"/>
      <c r="R298" s="42" t="s">
        <v>571</v>
      </c>
      <c r="S298" s="43" t="s">
        <v>63</v>
      </c>
      <c r="T298" s="44">
        <v>0.31666666666666665</v>
      </c>
      <c r="U298" s="45"/>
      <c r="V298" s="45"/>
      <c r="W298" s="46"/>
    </row>
    <row r="299" spans="1:23" s="47" customFormat="1" ht="20.100000000000001" customHeight="1" x14ac:dyDescent="0.2">
      <c r="A299" s="34">
        <f t="shared" si="53"/>
        <v>2</v>
      </c>
      <c r="B299" s="35">
        <f t="shared" ca="1" si="67"/>
        <v>2</v>
      </c>
      <c r="C299" s="35">
        <f t="shared" ca="1" si="70"/>
        <v>2</v>
      </c>
      <c r="D299" s="35">
        <f t="shared" ca="1" si="68"/>
        <v>3</v>
      </c>
      <c r="E299" s="35">
        <f t="shared" ca="1" si="71"/>
        <v>3</v>
      </c>
      <c r="F299" s="35">
        <f t="shared" ca="1" si="72"/>
        <v>18</v>
      </c>
      <c r="G299" s="35">
        <f t="shared" ca="1" si="73"/>
        <v>0</v>
      </c>
      <c r="H299" s="35">
        <f t="shared" ca="1" si="74"/>
        <v>0</v>
      </c>
      <c r="I299" s="35">
        <f t="shared" ca="1" si="66"/>
        <v>0</v>
      </c>
      <c r="J299" s="35">
        <f t="shared" ca="1" si="77"/>
        <v>3</v>
      </c>
      <c r="K299" s="35">
        <f t="shared" ca="1" si="78"/>
        <v>140</v>
      </c>
      <c r="L299" s="36" t="str">
        <f t="shared" ca="1" si="69"/>
        <v/>
      </c>
      <c r="M299" s="37" t="s">
        <v>57</v>
      </c>
      <c r="N299" s="38" t="s">
        <v>57</v>
      </c>
      <c r="O299" s="70" t="s">
        <v>572</v>
      </c>
      <c r="P299" s="40"/>
      <c r="Q299" s="41"/>
      <c r="R299" s="71" t="s">
        <v>310</v>
      </c>
      <c r="S299" s="43" t="s">
        <v>56</v>
      </c>
      <c r="T299" s="44"/>
      <c r="U299" s="45"/>
      <c r="V299" s="45"/>
      <c r="W299" s="72"/>
    </row>
    <row r="300" spans="1:23" s="47" customFormat="1" x14ac:dyDescent="0.2">
      <c r="A300" s="34" t="str">
        <f t="shared" si="53"/>
        <v>S</v>
      </c>
      <c r="B300" s="35">
        <f t="shared" ca="1" si="67"/>
        <v>2</v>
      </c>
      <c r="C300" s="35" t="str">
        <f t="shared" ca="1" si="70"/>
        <v>S</v>
      </c>
      <c r="D300" s="35">
        <f t="shared" ca="1" si="68"/>
        <v>0</v>
      </c>
      <c r="E300" s="35">
        <f t="shared" ca="1" si="71"/>
        <v>3</v>
      </c>
      <c r="F300" s="35">
        <f t="shared" ca="1" si="72"/>
        <v>18</v>
      </c>
      <c r="G300" s="35">
        <f t="shared" ca="1" si="73"/>
        <v>0</v>
      </c>
      <c r="H300" s="35">
        <f t="shared" ca="1" si="74"/>
        <v>0</v>
      </c>
      <c r="I300" s="35">
        <f t="shared" ca="1" si="66"/>
        <v>0</v>
      </c>
      <c r="J300" s="35">
        <f t="shared" ca="1" si="77"/>
        <v>0</v>
      </c>
      <c r="K300" s="35">
        <f t="shared" ca="1" si="78"/>
        <v>0</v>
      </c>
      <c r="L300" s="36" t="str">
        <f t="shared" ca="1" si="69"/>
        <v/>
      </c>
      <c r="M300" s="37" t="s">
        <v>48</v>
      </c>
      <c r="N300" s="38" t="s">
        <v>48</v>
      </c>
      <c r="O300" s="39" t="s">
        <v>573</v>
      </c>
      <c r="P300" s="40"/>
      <c r="Q300" s="41"/>
      <c r="R300" s="42" t="s">
        <v>574</v>
      </c>
      <c r="S300" s="43" t="s">
        <v>63</v>
      </c>
      <c r="T300" s="44">
        <v>5.04</v>
      </c>
      <c r="U300" s="45"/>
      <c r="V300" s="45"/>
      <c r="W300" s="46"/>
    </row>
    <row r="301" spans="1:23" s="47" customFormat="1" x14ac:dyDescent="0.2">
      <c r="A301" s="34" t="str">
        <f t="shared" si="53"/>
        <v>S</v>
      </c>
      <c r="B301" s="35">
        <f t="shared" ca="1" si="67"/>
        <v>2</v>
      </c>
      <c r="C301" s="35" t="str">
        <f t="shared" ca="1" si="70"/>
        <v>S</v>
      </c>
      <c r="D301" s="35">
        <f t="shared" ca="1" si="68"/>
        <v>0</v>
      </c>
      <c r="E301" s="35">
        <f t="shared" ca="1" si="71"/>
        <v>3</v>
      </c>
      <c r="F301" s="35">
        <f t="shared" ca="1" si="72"/>
        <v>18</v>
      </c>
      <c r="G301" s="35">
        <f t="shared" ca="1" si="73"/>
        <v>0</v>
      </c>
      <c r="H301" s="35">
        <f t="shared" ca="1" si="74"/>
        <v>0</v>
      </c>
      <c r="I301" s="35">
        <f t="shared" ca="1" si="66"/>
        <v>0</v>
      </c>
      <c r="J301" s="35">
        <f t="shared" ca="1" si="77"/>
        <v>0</v>
      </c>
      <c r="K301" s="35">
        <f t="shared" ca="1" si="78"/>
        <v>0</v>
      </c>
      <c r="L301" s="36" t="str">
        <f t="shared" ca="1" si="69"/>
        <v/>
      </c>
      <c r="M301" s="37" t="s">
        <v>48</v>
      </c>
      <c r="N301" s="38" t="s">
        <v>48</v>
      </c>
      <c r="O301" s="39" t="s">
        <v>575</v>
      </c>
      <c r="P301" s="40"/>
      <c r="Q301" s="41"/>
      <c r="R301" s="42" t="s">
        <v>314</v>
      </c>
      <c r="S301" s="43" t="s">
        <v>63</v>
      </c>
      <c r="T301" s="44">
        <v>64.260000000000005</v>
      </c>
      <c r="U301" s="45"/>
      <c r="V301" s="45"/>
      <c r="W301" s="46"/>
    </row>
    <row r="302" spans="1:23" s="47" customFormat="1" ht="24.95" customHeight="1" x14ac:dyDescent="0.2">
      <c r="A302" s="34">
        <f t="shared" si="53"/>
        <v>1</v>
      </c>
      <c r="B302" s="35">
        <f t="shared" ca="1" si="67"/>
        <v>1</v>
      </c>
      <c r="C302" s="35">
        <f t="shared" ca="1" si="70"/>
        <v>1</v>
      </c>
      <c r="D302" s="35">
        <f t="shared" ca="1" si="68"/>
        <v>139</v>
      </c>
      <c r="E302" s="35">
        <f t="shared" ca="1" si="71"/>
        <v>4</v>
      </c>
      <c r="F302" s="35">
        <f t="shared" ca="1" si="72"/>
        <v>0</v>
      </c>
      <c r="G302" s="35">
        <f t="shared" ca="1" si="73"/>
        <v>0</v>
      </c>
      <c r="H302" s="35">
        <f t="shared" ca="1" si="74"/>
        <v>0</v>
      </c>
      <c r="I302" s="35">
        <f t="shared" ca="1" si="66"/>
        <v>0</v>
      </c>
      <c r="J302" s="35">
        <f t="shared" ca="1" si="77"/>
        <v>139</v>
      </c>
      <c r="K302" s="35" t="e">
        <f t="shared" ca="1" si="78"/>
        <v>#N/A</v>
      </c>
      <c r="L302" s="36" t="str">
        <f t="shared" ca="1" si="69"/>
        <v>F</v>
      </c>
      <c r="M302" s="37" t="s">
        <v>53</v>
      </c>
      <c r="N302" s="38" t="s">
        <v>53</v>
      </c>
      <c r="O302" s="75" t="s">
        <v>576</v>
      </c>
      <c r="P302" s="40"/>
      <c r="Q302" s="41"/>
      <c r="R302" s="76" t="s">
        <v>577</v>
      </c>
      <c r="S302" s="43" t="s">
        <v>56</v>
      </c>
      <c r="T302" s="44"/>
      <c r="U302" s="45"/>
      <c r="V302" s="45"/>
      <c r="W302" s="77"/>
    </row>
    <row r="303" spans="1:23" s="47" customFormat="1" ht="20.100000000000001" customHeight="1" x14ac:dyDescent="0.2">
      <c r="A303" s="34">
        <f t="shared" si="53"/>
        <v>2</v>
      </c>
      <c r="B303" s="35">
        <f t="shared" ca="1" si="67"/>
        <v>2</v>
      </c>
      <c r="C303" s="35">
        <f t="shared" ca="1" si="70"/>
        <v>2</v>
      </c>
      <c r="D303" s="35">
        <f t="shared" ca="1" si="68"/>
        <v>2</v>
      </c>
      <c r="E303" s="35">
        <f t="shared" ca="1" si="71"/>
        <v>4</v>
      </c>
      <c r="F303" s="35">
        <f t="shared" ca="1" si="72"/>
        <v>1</v>
      </c>
      <c r="G303" s="35">
        <f t="shared" ca="1" si="73"/>
        <v>0</v>
      </c>
      <c r="H303" s="35">
        <f t="shared" ca="1" si="74"/>
        <v>0</v>
      </c>
      <c r="I303" s="35">
        <f t="shared" ca="1" si="66"/>
        <v>0</v>
      </c>
      <c r="J303" s="35">
        <f t="shared" ca="1" si="77"/>
        <v>138</v>
      </c>
      <c r="K303" s="35">
        <f t="shared" ca="1" si="78"/>
        <v>2</v>
      </c>
      <c r="L303" s="36" t="str">
        <f t="shared" ca="1" si="69"/>
        <v/>
      </c>
      <c r="M303" s="37" t="s">
        <v>57</v>
      </c>
      <c r="N303" s="38" t="s">
        <v>57</v>
      </c>
      <c r="O303" s="70" t="s">
        <v>578</v>
      </c>
      <c r="P303" s="40"/>
      <c r="Q303" s="41"/>
      <c r="R303" s="71" t="s">
        <v>59</v>
      </c>
      <c r="S303" s="43" t="s">
        <v>56</v>
      </c>
      <c r="T303" s="44"/>
      <c r="U303" s="45"/>
      <c r="V303" s="45"/>
      <c r="W303" s="72"/>
    </row>
    <row r="304" spans="1:23" s="47" customFormat="1" ht="33.75" x14ac:dyDescent="0.2">
      <c r="A304" s="34" t="str">
        <f t="shared" si="53"/>
        <v>S</v>
      </c>
      <c r="B304" s="35">
        <f t="shared" ca="1" si="67"/>
        <v>2</v>
      </c>
      <c r="C304" s="35" t="str">
        <f t="shared" ca="1" si="70"/>
        <v>S</v>
      </c>
      <c r="D304" s="35">
        <f t="shared" ca="1" si="68"/>
        <v>0</v>
      </c>
      <c r="E304" s="35">
        <f t="shared" ca="1" si="71"/>
        <v>4</v>
      </c>
      <c r="F304" s="35">
        <f t="shared" ca="1" si="72"/>
        <v>1</v>
      </c>
      <c r="G304" s="35">
        <f t="shared" ca="1" si="73"/>
        <v>0</v>
      </c>
      <c r="H304" s="35">
        <f t="shared" ca="1" si="74"/>
        <v>0</v>
      </c>
      <c r="I304" s="35">
        <f t="shared" ca="1" si="66"/>
        <v>0</v>
      </c>
      <c r="J304" s="35">
        <f t="shared" ca="1" si="77"/>
        <v>0</v>
      </c>
      <c r="K304" s="35">
        <f t="shared" ca="1" si="78"/>
        <v>0</v>
      </c>
      <c r="L304" s="36" t="str">
        <f t="shared" ca="1" si="69"/>
        <v/>
      </c>
      <c r="M304" s="37" t="s">
        <v>48</v>
      </c>
      <c r="N304" s="38" t="s">
        <v>48</v>
      </c>
      <c r="O304" s="39" t="s">
        <v>579</v>
      </c>
      <c r="P304" s="40"/>
      <c r="Q304" s="41"/>
      <c r="R304" s="42" t="s">
        <v>378</v>
      </c>
      <c r="S304" s="43" t="s">
        <v>63</v>
      </c>
      <c r="T304" s="44">
        <v>20.52</v>
      </c>
      <c r="U304" s="45"/>
      <c r="V304" s="45"/>
      <c r="W304" s="46"/>
    </row>
    <row r="305" spans="1:23" s="47" customFormat="1" ht="20.100000000000001" customHeight="1" x14ac:dyDescent="0.2">
      <c r="A305" s="34">
        <f t="shared" si="53"/>
        <v>2</v>
      </c>
      <c r="B305" s="35">
        <f t="shared" ca="1" si="67"/>
        <v>2</v>
      </c>
      <c r="C305" s="35">
        <f t="shared" ca="1" si="70"/>
        <v>2</v>
      </c>
      <c r="D305" s="35">
        <f t="shared" ca="1" si="68"/>
        <v>3</v>
      </c>
      <c r="E305" s="35">
        <f t="shared" ca="1" si="71"/>
        <v>4</v>
      </c>
      <c r="F305" s="35">
        <f t="shared" ca="1" si="72"/>
        <v>2</v>
      </c>
      <c r="G305" s="35">
        <f t="shared" ca="1" si="73"/>
        <v>0</v>
      </c>
      <c r="H305" s="35">
        <f t="shared" ca="1" si="74"/>
        <v>0</v>
      </c>
      <c r="I305" s="35">
        <f t="shared" ca="1" si="66"/>
        <v>0</v>
      </c>
      <c r="J305" s="35">
        <f t="shared" ca="1" si="77"/>
        <v>136</v>
      </c>
      <c r="K305" s="35">
        <f t="shared" ca="1" si="78"/>
        <v>3</v>
      </c>
      <c r="L305" s="36" t="str">
        <f t="shared" ca="1" si="69"/>
        <v/>
      </c>
      <c r="M305" s="37" t="s">
        <v>57</v>
      </c>
      <c r="N305" s="38" t="s">
        <v>57</v>
      </c>
      <c r="O305" s="70" t="s">
        <v>580</v>
      </c>
      <c r="P305" s="40"/>
      <c r="Q305" s="41"/>
      <c r="R305" s="71" t="s">
        <v>80</v>
      </c>
      <c r="S305" s="43" t="s">
        <v>56</v>
      </c>
      <c r="T305" s="44"/>
      <c r="U305" s="45"/>
      <c r="V305" s="45"/>
      <c r="W305" s="72"/>
    </row>
    <row r="306" spans="1:23" s="47" customFormat="1" ht="22.5" x14ac:dyDescent="0.2">
      <c r="A306" s="34" t="str">
        <f t="shared" si="53"/>
        <v>S</v>
      </c>
      <c r="B306" s="35">
        <f t="shared" ca="1" si="67"/>
        <v>2</v>
      </c>
      <c r="C306" s="35" t="str">
        <f t="shared" ca="1" si="70"/>
        <v>S</v>
      </c>
      <c r="D306" s="35">
        <f t="shared" ca="1" si="68"/>
        <v>0</v>
      </c>
      <c r="E306" s="35">
        <f t="shared" ca="1" si="71"/>
        <v>4</v>
      </c>
      <c r="F306" s="35">
        <f t="shared" ca="1" si="72"/>
        <v>2</v>
      </c>
      <c r="G306" s="35">
        <f t="shared" ca="1" si="73"/>
        <v>0</v>
      </c>
      <c r="H306" s="35">
        <f t="shared" ca="1" si="74"/>
        <v>0</v>
      </c>
      <c r="I306" s="35">
        <f t="shared" ca="1" si="66"/>
        <v>0</v>
      </c>
      <c r="J306" s="35">
        <f t="shared" ca="1" si="77"/>
        <v>0</v>
      </c>
      <c r="K306" s="35">
        <f t="shared" ca="1" si="78"/>
        <v>0</v>
      </c>
      <c r="L306" s="36" t="str">
        <f t="shared" ca="1" si="69"/>
        <v/>
      </c>
      <c r="M306" s="37" t="s">
        <v>48</v>
      </c>
      <c r="N306" s="38" t="s">
        <v>48</v>
      </c>
      <c r="O306" s="39" t="s">
        <v>581</v>
      </c>
      <c r="P306" s="40"/>
      <c r="Q306" s="41"/>
      <c r="R306" s="42" t="s">
        <v>82</v>
      </c>
      <c r="S306" s="43" t="s">
        <v>83</v>
      </c>
      <c r="T306" s="44">
        <v>6</v>
      </c>
      <c r="U306" s="45"/>
      <c r="V306" s="45"/>
      <c r="W306" s="46"/>
    </row>
    <row r="307" spans="1:23" s="47" customFormat="1" x14ac:dyDescent="0.2">
      <c r="A307" s="34" t="str">
        <f t="shared" si="53"/>
        <v>S</v>
      </c>
      <c r="B307" s="35">
        <f t="shared" ca="1" si="67"/>
        <v>2</v>
      </c>
      <c r="C307" s="35" t="str">
        <f t="shared" ca="1" si="70"/>
        <v>S</v>
      </c>
      <c r="D307" s="35">
        <f t="shared" ca="1" si="68"/>
        <v>0</v>
      </c>
      <c r="E307" s="35">
        <f t="shared" ca="1" si="71"/>
        <v>4</v>
      </c>
      <c r="F307" s="35">
        <f t="shared" ca="1" si="72"/>
        <v>2</v>
      </c>
      <c r="G307" s="35">
        <f t="shared" ca="1" si="73"/>
        <v>0</v>
      </c>
      <c r="H307" s="35">
        <f t="shared" ca="1" si="74"/>
        <v>0</v>
      </c>
      <c r="I307" s="35">
        <f t="shared" ca="1" si="66"/>
        <v>0</v>
      </c>
      <c r="J307" s="35">
        <f t="shared" ca="1" si="77"/>
        <v>0</v>
      </c>
      <c r="K307" s="35">
        <f t="shared" ca="1" si="78"/>
        <v>0</v>
      </c>
      <c r="L307" s="36" t="str">
        <f t="shared" ca="1" si="69"/>
        <v/>
      </c>
      <c r="M307" s="37" t="s">
        <v>48</v>
      </c>
      <c r="N307" s="38" t="s">
        <v>48</v>
      </c>
      <c r="O307" s="39" t="s">
        <v>582</v>
      </c>
      <c r="P307" s="40"/>
      <c r="Q307" s="41"/>
      <c r="R307" s="42" t="s">
        <v>86</v>
      </c>
      <c r="S307" s="43" t="s">
        <v>83</v>
      </c>
      <c r="T307" s="44">
        <v>6</v>
      </c>
      <c r="U307" s="45"/>
      <c r="V307" s="45"/>
      <c r="W307" s="46"/>
    </row>
    <row r="308" spans="1:23" s="47" customFormat="1" ht="20.100000000000001" customHeight="1" x14ac:dyDescent="0.2">
      <c r="A308" s="34">
        <f t="shared" si="53"/>
        <v>2</v>
      </c>
      <c r="B308" s="35">
        <f t="shared" ca="1" si="67"/>
        <v>2</v>
      </c>
      <c r="C308" s="35">
        <f t="shared" ca="1" si="70"/>
        <v>2</v>
      </c>
      <c r="D308" s="35">
        <f t="shared" ca="1" si="68"/>
        <v>3</v>
      </c>
      <c r="E308" s="35">
        <f t="shared" ca="1" si="71"/>
        <v>4</v>
      </c>
      <c r="F308" s="35">
        <f t="shared" ca="1" si="72"/>
        <v>3</v>
      </c>
      <c r="G308" s="35">
        <f t="shared" ca="1" si="73"/>
        <v>0</v>
      </c>
      <c r="H308" s="35">
        <f t="shared" ca="1" si="74"/>
        <v>0</v>
      </c>
      <c r="I308" s="35">
        <f t="shared" ca="1" si="66"/>
        <v>0</v>
      </c>
      <c r="J308" s="35">
        <f t="shared" ca="1" si="77"/>
        <v>133</v>
      </c>
      <c r="K308" s="35">
        <f t="shared" ca="1" si="78"/>
        <v>3</v>
      </c>
      <c r="L308" s="36" t="str">
        <f t="shared" ca="1" si="69"/>
        <v/>
      </c>
      <c r="M308" s="37" t="s">
        <v>57</v>
      </c>
      <c r="N308" s="38" t="s">
        <v>57</v>
      </c>
      <c r="O308" s="70" t="s">
        <v>583</v>
      </c>
      <c r="P308" s="40"/>
      <c r="Q308" s="41"/>
      <c r="R308" s="71" t="s">
        <v>332</v>
      </c>
      <c r="S308" s="43" t="s">
        <v>56</v>
      </c>
      <c r="T308" s="44"/>
      <c r="U308" s="45"/>
      <c r="V308" s="45"/>
      <c r="W308" s="72"/>
    </row>
    <row r="309" spans="1:23" s="47" customFormat="1" ht="22.5" x14ac:dyDescent="0.2">
      <c r="A309" s="34" t="str">
        <f t="shared" si="53"/>
        <v>S</v>
      </c>
      <c r="B309" s="35">
        <f t="shared" ca="1" si="67"/>
        <v>2</v>
      </c>
      <c r="C309" s="35" t="str">
        <f t="shared" ca="1" si="70"/>
        <v>S</v>
      </c>
      <c r="D309" s="35">
        <f t="shared" ca="1" si="68"/>
        <v>0</v>
      </c>
      <c r="E309" s="35">
        <f t="shared" ca="1" si="71"/>
        <v>4</v>
      </c>
      <c r="F309" s="35">
        <f t="shared" ca="1" si="72"/>
        <v>3</v>
      </c>
      <c r="G309" s="35">
        <f t="shared" ca="1" si="73"/>
        <v>0</v>
      </c>
      <c r="H309" s="35">
        <f t="shared" ca="1" si="74"/>
        <v>0</v>
      </c>
      <c r="I309" s="35">
        <f t="shared" ca="1" si="66"/>
        <v>0</v>
      </c>
      <c r="J309" s="35">
        <f t="shared" ca="1" si="77"/>
        <v>0</v>
      </c>
      <c r="K309" s="35">
        <f t="shared" ca="1" si="78"/>
        <v>0</v>
      </c>
      <c r="L309" s="36" t="str">
        <f t="shared" ca="1" si="69"/>
        <v/>
      </c>
      <c r="M309" s="37" t="s">
        <v>48</v>
      </c>
      <c r="N309" s="38" t="s">
        <v>48</v>
      </c>
      <c r="O309" s="39" t="s">
        <v>584</v>
      </c>
      <c r="P309" s="40"/>
      <c r="Q309" s="41"/>
      <c r="R309" s="42" t="s">
        <v>585</v>
      </c>
      <c r="S309" s="43" t="s">
        <v>63</v>
      </c>
      <c r="T309" s="44">
        <v>20.52</v>
      </c>
      <c r="U309" s="45"/>
      <c r="V309" s="45"/>
      <c r="W309" s="46"/>
    </row>
    <row r="310" spans="1:23" s="47" customFormat="1" ht="22.5" x14ac:dyDescent="0.2">
      <c r="A310" s="34" t="str">
        <f t="shared" si="53"/>
        <v>S</v>
      </c>
      <c r="B310" s="35">
        <f t="shared" ca="1" si="67"/>
        <v>2</v>
      </c>
      <c r="C310" s="35" t="str">
        <f t="shared" ca="1" si="70"/>
        <v>S</v>
      </c>
      <c r="D310" s="35">
        <f t="shared" ca="1" si="68"/>
        <v>0</v>
      </c>
      <c r="E310" s="35">
        <f t="shared" ca="1" si="71"/>
        <v>4</v>
      </c>
      <c r="F310" s="35">
        <f t="shared" ca="1" si="72"/>
        <v>3</v>
      </c>
      <c r="G310" s="35">
        <f t="shared" ca="1" si="73"/>
        <v>0</v>
      </c>
      <c r="H310" s="35">
        <f t="shared" ca="1" si="74"/>
        <v>0</v>
      </c>
      <c r="I310" s="35">
        <f t="shared" ca="1" si="66"/>
        <v>0</v>
      </c>
      <c r="J310" s="35">
        <f t="shared" ca="1" si="77"/>
        <v>0</v>
      </c>
      <c r="K310" s="35">
        <f t="shared" ca="1" si="78"/>
        <v>0</v>
      </c>
      <c r="L310" s="36" t="str">
        <f t="shared" ca="1" si="69"/>
        <v/>
      </c>
      <c r="M310" s="37" t="s">
        <v>48</v>
      </c>
      <c r="N310" s="38" t="s">
        <v>48</v>
      </c>
      <c r="O310" s="39" t="s">
        <v>586</v>
      </c>
      <c r="P310" s="40"/>
      <c r="Q310" s="41"/>
      <c r="R310" s="42" t="s">
        <v>587</v>
      </c>
      <c r="S310" s="43" t="s">
        <v>83</v>
      </c>
      <c r="T310" s="44">
        <v>20.52</v>
      </c>
      <c r="U310" s="45"/>
      <c r="V310" s="45"/>
      <c r="W310" s="46"/>
    </row>
    <row r="311" spans="1:23" s="47" customFormat="1" ht="20.100000000000001" customHeight="1" x14ac:dyDescent="0.2">
      <c r="A311" s="34">
        <f t="shared" si="53"/>
        <v>2</v>
      </c>
      <c r="B311" s="35">
        <f t="shared" ca="1" si="67"/>
        <v>2</v>
      </c>
      <c r="C311" s="35">
        <f t="shared" ca="1" si="70"/>
        <v>2</v>
      </c>
      <c r="D311" s="35">
        <f t="shared" ca="1" si="68"/>
        <v>4</v>
      </c>
      <c r="E311" s="35">
        <f t="shared" ca="1" si="71"/>
        <v>4</v>
      </c>
      <c r="F311" s="35">
        <f t="shared" ca="1" si="72"/>
        <v>4</v>
      </c>
      <c r="G311" s="35">
        <f t="shared" ca="1" si="73"/>
        <v>0</v>
      </c>
      <c r="H311" s="35">
        <f t="shared" ca="1" si="74"/>
        <v>0</v>
      </c>
      <c r="I311" s="35">
        <f t="shared" ca="1" si="66"/>
        <v>0</v>
      </c>
      <c r="J311" s="35">
        <f t="shared" ca="1" si="77"/>
        <v>130</v>
      </c>
      <c r="K311" s="35">
        <f t="shared" ca="1" si="78"/>
        <v>4</v>
      </c>
      <c r="L311" s="36" t="str">
        <f t="shared" ca="1" si="69"/>
        <v/>
      </c>
      <c r="M311" s="37" t="s">
        <v>57</v>
      </c>
      <c r="N311" s="38" t="s">
        <v>57</v>
      </c>
      <c r="O311" s="70" t="s">
        <v>588</v>
      </c>
      <c r="P311" s="40"/>
      <c r="Q311" s="41"/>
      <c r="R311" s="71" t="s">
        <v>393</v>
      </c>
      <c r="S311" s="43" t="s">
        <v>56</v>
      </c>
      <c r="T311" s="44"/>
      <c r="U311" s="45"/>
      <c r="V311" s="45"/>
      <c r="W311" s="72"/>
    </row>
    <row r="312" spans="1:23" s="47" customFormat="1" ht="33.75" x14ac:dyDescent="0.2">
      <c r="A312" s="34" t="str">
        <f t="shared" si="53"/>
        <v>S</v>
      </c>
      <c r="B312" s="35">
        <f t="shared" ca="1" si="67"/>
        <v>2</v>
      </c>
      <c r="C312" s="35" t="str">
        <f t="shared" ca="1" si="70"/>
        <v>S</v>
      </c>
      <c r="D312" s="35">
        <f t="shared" ca="1" si="68"/>
        <v>0</v>
      </c>
      <c r="E312" s="35">
        <f t="shared" ca="1" si="71"/>
        <v>4</v>
      </c>
      <c r="F312" s="35">
        <f t="shared" ca="1" si="72"/>
        <v>4</v>
      </c>
      <c r="G312" s="35">
        <f t="shared" ca="1" si="73"/>
        <v>0</v>
      </c>
      <c r="H312" s="35">
        <f t="shared" ca="1" si="74"/>
        <v>0</v>
      </c>
      <c r="I312" s="35">
        <f t="shared" ca="1" si="66"/>
        <v>0</v>
      </c>
      <c r="J312" s="35">
        <f t="shared" ca="1" si="77"/>
        <v>0</v>
      </c>
      <c r="K312" s="35">
        <f t="shared" ca="1" si="78"/>
        <v>0</v>
      </c>
      <c r="L312" s="36" t="str">
        <f t="shared" ca="1" si="69"/>
        <v/>
      </c>
      <c r="M312" s="37" t="s">
        <v>48</v>
      </c>
      <c r="N312" s="38" t="s">
        <v>48</v>
      </c>
      <c r="O312" s="39" t="s">
        <v>589</v>
      </c>
      <c r="P312" s="40"/>
      <c r="Q312" s="41"/>
      <c r="R312" s="42" t="s">
        <v>397</v>
      </c>
      <c r="S312" s="43" t="s">
        <v>71</v>
      </c>
      <c r="T312" s="44">
        <v>16</v>
      </c>
      <c r="U312" s="45"/>
      <c r="V312" s="45"/>
      <c r="W312" s="46"/>
    </row>
    <row r="313" spans="1:23" s="47" customFormat="1" ht="22.5" x14ac:dyDescent="0.2">
      <c r="A313" s="34" t="str">
        <f t="shared" si="53"/>
        <v>S</v>
      </c>
      <c r="B313" s="35">
        <f t="shared" ca="1" si="67"/>
        <v>2</v>
      </c>
      <c r="C313" s="35" t="str">
        <f t="shared" ca="1" si="70"/>
        <v>S</v>
      </c>
      <c r="D313" s="35">
        <f t="shared" ca="1" si="68"/>
        <v>0</v>
      </c>
      <c r="E313" s="35">
        <f t="shared" ca="1" si="71"/>
        <v>4</v>
      </c>
      <c r="F313" s="35">
        <f t="shared" ca="1" si="72"/>
        <v>4</v>
      </c>
      <c r="G313" s="35">
        <f t="shared" ca="1" si="73"/>
        <v>0</v>
      </c>
      <c r="H313" s="35">
        <f t="shared" ca="1" si="74"/>
        <v>0</v>
      </c>
      <c r="I313" s="35">
        <f t="shared" ca="1" si="66"/>
        <v>0</v>
      </c>
      <c r="J313" s="35">
        <f t="shared" ca="1" si="77"/>
        <v>0</v>
      </c>
      <c r="K313" s="35">
        <f t="shared" ca="1" si="78"/>
        <v>0</v>
      </c>
      <c r="L313" s="36" t="str">
        <f t="shared" ca="1" si="69"/>
        <v/>
      </c>
      <c r="M313" s="37" t="s">
        <v>48</v>
      </c>
      <c r="N313" s="38" t="s">
        <v>48</v>
      </c>
      <c r="O313" s="39" t="s">
        <v>590</v>
      </c>
      <c r="P313" s="40"/>
      <c r="Q313" s="41"/>
      <c r="R313" s="42" t="s">
        <v>412</v>
      </c>
      <c r="S313" s="43" t="s">
        <v>407</v>
      </c>
      <c r="T313" s="44">
        <v>32.727272727272727</v>
      </c>
      <c r="U313" s="45"/>
      <c r="V313" s="45"/>
      <c r="W313" s="46"/>
    </row>
    <row r="314" spans="1:23" s="47" customFormat="1" ht="22.5" x14ac:dyDescent="0.2">
      <c r="A314" s="34" t="str">
        <f t="shared" si="53"/>
        <v>S</v>
      </c>
      <c r="B314" s="35">
        <f t="shared" ca="1" si="67"/>
        <v>2</v>
      </c>
      <c r="C314" s="35" t="str">
        <f t="shared" ca="1" si="70"/>
        <v>S</v>
      </c>
      <c r="D314" s="35">
        <f t="shared" ca="1" si="68"/>
        <v>0</v>
      </c>
      <c r="E314" s="35">
        <f t="shared" ca="1" si="71"/>
        <v>4</v>
      </c>
      <c r="F314" s="35">
        <f t="shared" ca="1" si="72"/>
        <v>4</v>
      </c>
      <c r="G314" s="35">
        <f t="shared" ca="1" si="73"/>
        <v>0</v>
      </c>
      <c r="H314" s="35">
        <f t="shared" ca="1" si="74"/>
        <v>0</v>
      </c>
      <c r="I314" s="35">
        <f t="shared" ca="1" si="66"/>
        <v>0</v>
      </c>
      <c r="J314" s="35">
        <f t="shared" ca="1" si="77"/>
        <v>0</v>
      </c>
      <c r="K314" s="35">
        <f t="shared" ca="1" si="78"/>
        <v>0</v>
      </c>
      <c r="L314" s="36" t="str">
        <f t="shared" ca="1" si="69"/>
        <v/>
      </c>
      <c r="M314" s="37" t="s">
        <v>48</v>
      </c>
      <c r="N314" s="38" t="s">
        <v>48</v>
      </c>
      <c r="O314" s="39" t="s">
        <v>591</v>
      </c>
      <c r="P314" s="40"/>
      <c r="Q314" s="41"/>
      <c r="R314" s="42" t="s">
        <v>414</v>
      </c>
      <c r="S314" s="43" t="s">
        <v>407</v>
      </c>
      <c r="T314" s="44">
        <v>8.1818181818181817</v>
      </c>
      <c r="U314" s="45"/>
      <c r="V314" s="45"/>
      <c r="W314" s="46"/>
    </row>
    <row r="315" spans="1:23" s="47" customFormat="1" ht="20.100000000000001" customHeight="1" x14ac:dyDescent="0.2">
      <c r="A315" s="34">
        <f t="shared" si="53"/>
        <v>2</v>
      </c>
      <c r="B315" s="35">
        <f t="shared" ca="1" si="67"/>
        <v>2</v>
      </c>
      <c r="C315" s="35">
        <f t="shared" ca="1" si="70"/>
        <v>2</v>
      </c>
      <c r="D315" s="35">
        <f t="shared" ca="1" si="68"/>
        <v>20</v>
      </c>
      <c r="E315" s="35">
        <f t="shared" ca="1" si="71"/>
        <v>4</v>
      </c>
      <c r="F315" s="35">
        <f t="shared" ca="1" si="72"/>
        <v>5</v>
      </c>
      <c r="G315" s="35">
        <f t="shared" ca="1" si="73"/>
        <v>0</v>
      </c>
      <c r="H315" s="35">
        <f t="shared" ca="1" si="74"/>
        <v>0</v>
      </c>
      <c r="I315" s="35">
        <f t="shared" ca="1" si="66"/>
        <v>0</v>
      </c>
      <c r="J315" s="35">
        <f t="shared" ca="1" si="77"/>
        <v>126</v>
      </c>
      <c r="K315" s="35">
        <f t="shared" ca="1" si="78"/>
        <v>20</v>
      </c>
      <c r="L315" s="36" t="str">
        <f t="shared" ca="1" si="69"/>
        <v/>
      </c>
      <c r="M315" s="37" t="s">
        <v>57</v>
      </c>
      <c r="N315" s="38" t="s">
        <v>57</v>
      </c>
      <c r="O315" s="70" t="s">
        <v>592</v>
      </c>
      <c r="P315" s="40"/>
      <c r="Q315" s="41"/>
      <c r="R315" s="71" t="s">
        <v>416</v>
      </c>
      <c r="S315" s="43" t="s">
        <v>56</v>
      </c>
      <c r="T315" s="44"/>
      <c r="U315" s="45"/>
      <c r="V315" s="45"/>
      <c r="W315" s="72"/>
    </row>
    <row r="316" spans="1:23" s="47" customFormat="1" x14ac:dyDescent="0.2">
      <c r="A316" s="34">
        <f t="shared" si="53"/>
        <v>3</v>
      </c>
      <c r="B316" s="35">
        <f t="shared" ca="1" si="67"/>
        <v>3</v>
      </c>
      <c r="C316" s="35">
        <f t="shared" ca="1" si="70"/>
        <v>3</v>
      </c>
      <c r="D316" s="35">
        <f t="shared" ca="1" si="68"/>
        <v>6</v>
      </c>
      <c r="E316" s="35">
        <f t="shared" ca="1" si="71"/>
        <v>4</v>
      </c>
      <c r="F316" s="35">
        <f t="shared" ca="1" si="72"/>
        <v>5</v>
      </c>
      <c r="G316" s="35">
        <f t="shared" ca="1" si="73"/>
        <v>1</v>
      </c>
      <c r="H316" s="35">
        <f t="shared" ca="1" si="74"/>
        <v>0</v>
      </c>
      <c r="I316" s="35">
        <f t="shared" ca="1" si="66"/>
        <v>0</v>
      </c>
      <c r="J316" s="35">
        <f t="shared" ca="1" si="77"/>
        <v>19</v>
      </c>
      <c r="K316" s="35">
        <f t="shared" ca="1" si="78"/>
        <v>6</v>
      </c>
      <c r="L316" s="36" t="str">
        <f t="shared" ca="1" si="69"/>
        <v/>
      </c>
      <c r="M316" s="37" t="s">
        <v>168</v>
      </c>
      <c r="N316" s="38" t="s">
        <v>168</v>
      </c>
      <c r="O316" s="39" t="s">
        <v>593</v>
      </c>
      <c r="P316" s="40"/>
      <c r="Q316" s="41"/>
      <c r="R316" s="42" t="s">
        <v>594</v>
      </c>
      <c r="S316" s="43" t="s">
        <v>56</v>
      </c>
      <c r="T316" s="44"/>
      <c r="U316" s="45"/>
      <c r="V316" s="45"/>
      <c r="W316" s="46"/>
    </row>
    <row r="317" spans="1:23" s="47" customFormat="1" ht="22.5" x14ac:dyDescent="0.2">
      <c r="A317" s="34" t="str">
        <f t="shared" si="53"/>
        <v>S</v>
      </c>
      <c r="B317" s="35">
        <f t="shared" ca="1" si="67"/>
        <v>3</v>
      </c>
      <c r="C317" s="35" t="str">
        <f t="shared" ca="1" si="70"/>
        <v>S</v>
      </c>
      <c r="D317" s="35">
        <f t="shared" ca="1" si="68"/>
        <v>0</v>
      </c>
      <c r="E317" s="35">
        <f t="shared" ca="1" si="71"/>
        <v>4</v>
      </c>
      <c r="F317" s="35">
        <f t="shared" ca="1" si="72"/>
        <v>5</v>
      </c>
      <c r="G317" s="35">
        <f t="shared" ca="1" si="73"/>
        <v>1</v>
      </c>
      <c r="H317" s="35">
        <f t="shared" ca="1" si="74"/>
        <v>0</v>
      </c>
      <c r="I317" s="35">
        <f t="shared" ca="1" si="66"/>
        <v>0</v>
      </c>
      <c r="J317" s="35">
        <f t="shared" ca="1" si="77"/>
        <v>0</v>
      </c>
      <c r="K317" s="35">
        <f t="shared" ca="1" si="78"/>
        <v>0</v>
      </c>
      <c r="L317" s="36" t="str">
        <f t="shared" ca="1" si="69"/>
        <v/>
      </c>
      <c r="M317" s="37" t="s">
        <v>48</v>
      </c>
      <c r="N317" s="38" t="s">
        <v>48</v>
      </c>
      <c r="O317" s="39" t="s">
        <v>595</v>
      </c>
      <c r="P317" s="40"/>
      <c r="Q317" s="41"/>
      <c r="R317" s="42" t="s">
        <v>596</v>
      </c>
      <c r="S317" s="43" t="s">
        <v>62</v>
      </c>
      <c r="T317" s="44">
        <v>20.89</v>
      </c>
      <c r="U317" s="45"/>
      <c r="V317" s="45"/>
      <c r="W317" s="46"/>
    </row>
    <row r="318" spans="1:23" s="47" customFormat="1" ht="22.5" x14ac:dyDescent="0.2">
      <c r="A318" s="34" t="str">
        <f t="shared" si="53"/>
        <v>S</v>
      </c>
      <c r="B318" s="35">
        <f t="shared" ca="1" si="67"/>
        <v>3</v>
      </c>
      <c r="C318" s="35" t="str">
        <f t="shared" ca="1" si="70"/>
        <v>S</v>
      </c>
      <c r="D318" s="35">
        <f t="shared" ca="1" si="68"/>
        <v>0</v>
      </c>
      <c r="E318" s="35">
        <f t="shared" ca="1" si="71"/>
        <v>4</v>
      </c>
      <c r="F318" s="35">
        <f t="shared" ca="1" si="72"/>
        <v>5</v>
      </c>
      <c r="G318" s="35">
        <f t="shared" ca="1" si="73"/>
        <v>1</v>
      </c>
      <c r="H318" s="35">
        <f t="shared" ca="1" si="74"/>
        <v>0</v>
      </c>
      <c r="I318" s="35">
        <f t="shared" ca="1" si="66"/>
        <v>0</v>
      </c>
      <c r="J318" s="35">
        <f t="shared" ca="1" si="77"/>
        <v>0</v>
      </c>
      <c r="K318" s="35">
        <f t="shared" ca="1" si="78"/>
        <v>0</v>
      </c>
      <c r="L318" s="36" t="str">
        <f t="shared" ca="1" si="69"/>
        <v/>
      </c>
      <c r="M318" s="37" t="s">
        <v>48</v>
      </c>
      <c r="N318" s="38" t="s">
        <v>48</v>
      </c>
      <c r="O318" s="39" t="s">
        <v>597</v>
      </c>
      <c r="P318" s="40"/>
      <c r="Q318" s="41"/>
      <c r="R318" s="42" t="s">
        <v>410</v>
      </c>
      <c r="S318" s="43" t="s">
        <v>407</v>
      </c>
      <c r="T318" s="44">
        <v>49.999999999999993</v>
      </c>
      <c r="U318" s="45"/>
      <c r="V318" s="45"/>
      <c r="W318" s="46"/>
    </row>
    <row r="319" spans="1:23" s="47" customFormat="1" ht="22.5" x14ac:dyDescent="0.2">
      <c r="A319" s="34" t="str">
        <f t="shared" si="53"/>
        <v>S</v>
      </c>
      <c r="B319" s="35">
        <f t="shared" ca="1" si="67"/>
        <v>3</v>
      </c>
      <c r="C319" s="35" t="str">
        <f t="shared" ca="1" si="70"/>
        <v>S</v>
      </c>
      <c r="D319" s="35">
        <f t="shared" ca="1" si="68"/>
        <v>0</v>
      </c>
      <c r="E319" s="35">
        <f t="shared" ca="1" si="71"/>
        <v>4</v>
      </c>
      <c r="F319" s="35">
        <f t="shared" ca="1" si="72"/>
        <v>5</v>
      </c>
      <c r="G319" s="35">
        <f t="shared" ca="1" si="73"/>
        <v>1</v>
      </c>
      <c r="H319" s="35">
        <f t="shared" ca="1" si="74"/>
        <v>0</v>
      </c>
      <c r="I319" s="35">
        <f t="shared" ca="1" si="66"/>
        <v>0</v>
      </c>
      <c r="J319" s="35">
        <f t="shared" ca="1" si="77"/>
        <v>0</v>
      </c>
      <c r="K319" s="35">
        <f t="shared" ca="1" si="78"/>
        <v>0</v>
      </c>
      <c r="L319" s="36" t="str">
        <f t="shared" ca="1" si="69"/>
        <v/>
      </c>
      <c r="M319" s="37" t="s">
        <v>48</v>
      </c>
      <c r="N319" s="38" t="s">
        <v>48</v>
      </c>
      <c r="O319" s="39" t="s">
        <v>598</v>
      </c>
      <c r="P319" s="40"/>
      <c r="Q319" s="41"/>
      <c r="R319" s="42" t="s">
        <v>412</v>
      </c>
      <c r="S319" s="43" t="s">
        <v>407</v>
      </c>
      <c r="T319" s="44">
        <v>24.545454545454543</v>
      </c>
      <c r="U319" s="45"/>
      <c r="V319" s="45"/>
      <c r="W319" s="46"/>
    </row>
    <row r="320" spans="1:23" s="47" customFormat="1" ht="22.5" x14ac:dyDescent="0.2">
      <c r="A320" s="34" t="str">
        <f t="shared" si="53"/>
        <v>S</v>
      </c>
      <c r="B320" s="35">
        <f t="shared" ca="1" si="67"/>
        <v>3</v>
      </c>
      <c r="C320" s="35" t="str">
        <f t="shared" ca="1" si="70"/>
        <v>S</v>
      </c>
      <c r="D320" s="35">
        <f t="shared" ca="1" si="68"/>
        <v>0</v>
      </c>
      <c r="E320" s="35">
        <f t="shared" ca="1" si="71"/>
        <v>4</v>
      </c>
      <c r="F320" s="35">
        <f t="shared" ca="1" si="72"/>
        <v>5</v>
      </c>
      <c r="G320" s="35">
        <f t="shared" ca="1" si="73"/>
        <v>1</v>
      </c>
      <c r="H320" s="35">
        <f t="shared" ca="1" si="74"/>
        <v>0</v>
      </c>
      <c r="I320" s="35">
        <f t="shared" ca="1" si="66"/>
        <v>0</v>
      </c>
      <c r="J320" s="35">
        <f t="shared" ca="1" si="77"/>
        <v>0</v>
      </c>
      <c r="K320" s="35">
        <f t="shared" ca="1" si="78"/>
        <v>0</v>
      </c>
      <c r="L320" s="36" t="str">
        <f t="shared" ca="1" si="69"/>
        <v/>
      </c>
      <c r="M320" s="37" t="s">
        <v>48</v>
      </c>
      <c r="N320" s="38" t="s">
        <v>48</v>
      </c>
      <c r="O320" s="39" t="s">
        <v>599</v>
      </c>
      <c r="P320" s="40"/>
      <c r="Q320" s="41"/>
      <c r="R320" s="42" t="s">
        <v>434</v>
      </c>
      <c r="S320" s="43" t="s">
        <v>83</v>
      </c>
      <c r="T320" s="44">
        <v>1.19</v>
      </c>
      <c r="U320" s="45"/>
      <c r="V320" s="45"/>
      <c r="W320" s="46"/>
    </row>
    <row r="321" spans="1:23" s="47" customFormat="1" ht="22.5" x14ac:dyDescent="0.2">
      <c r="A321" s="34" t="str">
        <f t="shared" si="53"/>
        <v>S</v>
      </c>
      <c r="B321" s="35">
        <f t="shared" ca="1" si="67"/>
        <v>3</v>
      </c>
      <c r="C321" s="35" t="str">
        <f t="shared" ca="1" si="70"/>
        <v>S</v>
      </c>
      <c r="D321" s="35">
        <f t="shared" ca="1" si="68"/>
        <v>0</v>
      </c>
      <c r="E321" s="35">
        <f t="shared" ca="1" si="71"/>
        <v>4</v>
      </c>
      <c r="F321" s="35">
        <f t="shared" ca="1" si="72"/>
        <v>5</v>
      </c>
      <c r="G321" s="35">
        <f t="shared" ca="1" si="73"/>
        <v>1</v>
      </c>
      <c r="H321" s="35">
        <f t="shared" ca="1" si="74"/>
        <v>0</v>
      </c>
      <c r="I321" s="35">
        <f t="shared" ca="1" si="66"/>
        <v>0</v>
      </c>
      <c r="J321" s="35">
        <f t="shared" ca="1" si="77"/>
        <v>0</v>
      </c>
      <c r="K321" s="35">
        <f t="shared" ca="1" si="78"/>
        <v>0</v>
      </c>
      <c r="L321" s="36" t="str">
        <f t="shared" ca="1" si="69"/>
        <v/>
      </c>
      <c r="M321" s="37" t="s">
        <v>48</v>
      </c>
      <c r="N321" s="38" t="s">
        <v>48</v>
      </c>
      <c r="O321" s="39" t="s">
        <v>600</v>
      </c>
      <c r="P321" s="40"/>
      <c r="Q321" s="41"/>
      <c r="R321" s="42" t="s">
        <v>436</v>
      </c>
      <c r="S321" s="43" t="s">
        <v>83</v>
      </c>
      <c r="T321" s="44">
        <v>1.19</v>
      </c>
      <c r="U321" s="45"/>
      <c r="V321" s="45"/>
      <c r="W321" s="46"/>
    </row>
    <row r="322" spans="1:23" s="47" customFormat="1" x14ac:dyDescent="0.2">
      <c r="A322" s="34">
        <f t="shared" si="53"/>
        <v>3</v>
      </c>
      <c r="B322" s="35">
        <f t="shared" ca="1" si="67"/>
        <v>3</v>
      </c>
      <c r="C322" s="35">
        <f t="shared" ca="1" si="70"/>
        <v>3</v>
      </c>
      <c r="D322" s="35">
        <f t="shared" ca="1" si="68"/>
        <v>6</v>
      </c>
      <c r="E322" s="35">
        <f t="shared" ca="1" si="71"/>
        <v>4</v>
      </c>
      <c r="F322" s="35">
        <f t="shared" ca="1" si="72"/>
        <v>5</v>
      </c>
      <c r="G322" s="35">
        <f t="shared" ca="1" si="73"/>
        <v>2</v>
      </c>
      <c r="H322" s="35">
        <f t="shared" ca="1" si="74"/>
        <v>0</v>
      </c>
      <c r="I322" s="35">
        <f t="shared" ca="1" si="66"/>
        <v>0</v>
      </c>
      <c r="J322" s="35">
        <f t="shared" ca="1" si="77"/>
        <v>13</v>
      </c>
      <c r="K322" s="35">
        <f t="shared" ca="1" si="78"/>
        <v>6</v>
      </c>
      <c r="L322" s="36" t="str">
        <f t="shared" ca="1" si="69"/>
        <v/>
      </c>
      <c r="M322" s="37" t="s">
        <v>168</v>
      </c>
      <c r="N322" s="38" t="s">
        <v>168</v>
      </c>
      <c r="O322" s="39" t="s">
        <v>601</v>
      </c>
      <c r="P322" s="40"/>
      <c r="Q322" s="41"/>
      <c r="R322" s="42" t="s">
        <v>430</v>
      </c>
      <c r="S322" s="43" t="s">
        <v>56</v>
      </c>
      <c r="T322" s="44"/>
      <c r="U322" s="45"/>
      <c r="V322" s="45"/>
      <c r="W322" s="46"/>
    </row>
    <row r="323" spans="1:23" s="47" customFormat="1" ht="45" x14ac:dyDescent="0.2">
      <c r="A323" s="34" t="str">
        <f t="shared" si="53"/>
        <v>S</v>
      </c>
      <c r="B323" s="35">
        <f t="shared" ca="1" si="67"/>
        <v>3</v>
      </c>
      <c r="C323" s="35" t="str">
        <f t="shared" ca="1" si="70"/>
        <v>S</v>
      </c>
      <c r="D323" s="35">
        <f t="shared" ca="1" si="68"/>
        <v>0</v>
      </c>
      <c r="E323" s="35">
        <f t="shared" ca="1" si="71"/>
        <v>4</v>
      </c>
      <c r="F323" s="35">
        <f t="shared" ca="1" si="72"/>
        <v>5</v>
      </c>
      <c r="G323" s="35">
        <f t="shared" ca="1" si="73"/>
        <v>2</v>
      </c>
      <c r="H323" s="35">
        <f t="shared" ca="1" si="74"/>
        <v>0</v>
      </c>
      <c r="I323" s="35">
        <f t="shared" ca="1" si="66"/>
        <v>0</v>
      </c>
      <c r="J323" s="35">
        <f t="shared" ca="1" si="77"/>
        <v>0</v>
      </c>
      <c r="K323" s="35">
        <f t="shared" ca="1" si="78"/>
        <v>0</v>
      </c>
      <c r="L323" s="36" t="str">
        <f t="shared" ca="1" si="69"/>
        <v/>
      </c>
      <c r="M323" s="37" t="s">
        <v>48</v>
      </c>
      <c r="N323" s="38" t="s">
        <v>48</v>
      </c>
      <c r="O323" s="39" t="s">
        <v>602</v>
      </c>
      <c r="P323" s="40"/>
      <c r="Q323" s="41"/>
      <c r="R323" s="42" t="s">
        <v>603</v>
      </c>
      <c r="S323" s="43" t="s">
        <v>62</v>
      </c>
      <c r="T323" s="44">
        <v>19.100000000000001</v>
      </c>
      <c r="U323" s="45"/>
      <c r="V323" s="45"/>
      <c r="W323" s="46"/>
    </row>
    <row r="324" spans="1:23" s="47" customFormat="1" ht="33.75" x14ac:dyDescent="0.2">
      <c r="A324" s="34" t="str">
        <f t="shared" si="53"/>
        <v>S</v>
      </c>
      <c r="B324" s="35">
        <f t="shared" ca="1" si="67"/>
        <v>3</v>
      </c>
      <c r="C324" s="35" t="str">
        <f t="shared" ca="1" si="70"/>
        <v>S</v>
      </c>
      <c r="D324" s="35">
        <f t="shared" ca="1" si="68"/>
        <v>0</v>
      </c>
      <c r="E324" s="35">
        <f t="shared" ca="1" si="71"/>
        <v>4</v>
      </c>
      <c r="F324" s="35">
        <f t="shared" ca="1" si="72"/>
        <v>5</v>
      </c>
      <c r="G324" s="35">
        <f t="shared" ca="1" si="73"/>
        <v>2</v>
      </c>
      <c r="H324" s="35">
        <f t="shared" ca="1" si="74"/>
        <v>0</v>
      </c>
      <c r="I324" s="35">
        <f t="shared" ca="1" si="66"/>
        <v>0</v>
      </c>
      <c r="J324" s="35">
        <f t="shared" ca="1" si="77"/>
        <v>0</v>
      </c>
      <c r="K324" s="35">
        <f t="shared" ca="1" si="78"/>
        <v>0</v>
      </c>
      <c r="L324" s="36" t="str">
        <f t="shared" ca="1" si="69"/>
        <v/>
      </c>
      <c r="M324" s="37" t="s">
        <v>48</v>
      </c>
      <c r="N324" s="38" t="s">
        <v>48</v>
      </c>
      <c r="O324" s="39" t="s">
        <v>604</v>
      </c>
      <c r="P324" s="40"/>
      <c r="Q324" s="41"/>
      <c r="R324" s="42" t="s">
        <v>438</v>
      </c>
      <c r="S324" s="43" t="s">
        <v>407</v>
      </c>
      <c r="T324" s="44">
        <v>80.909090909090907</v>
      </c>
      <c r="U324" s="45"/>
      <c r="V324" s="45"/>
      <c r="W324" s="46"/>
    </row>
    <row r="325" spans="1:23" s="47" customFormat="1" ht="33.75" x14ac:dyDescent="0.2">
      <c r="A325" s="34" t="str">
        <f t="shared" si="53"/>
        <v>S</v>
      </c>
      <c r="B325" s="35">
        <f t="shared" ca="1" si="67"/>
        <v>3</v>
      </c>
      <c r="C325" s="35" t="str">
        <f t="shared" ca="1" si="70"/>
        <v>S</v>
      </c>
      <c r="D325" s="35">
        <f t="shared" ca="1" si="68"/>
        <v>0</v>
      </c>
      <c r="E325" s="35">
        <f t="shared" ca="1" si="71"/>
        <v>4</v>
      </c>
      <c r="F325" s="35">
        <f t="shared" ca="1" si="72"/>
        <v>5</v>
      </c>
      <c r="G325" s="35">
        <f t="shared" ca="1" si="73"/>
        <v>2</v>
      </c>
      <c r="H325" s="35">
        <f t="shared" ca="1" si="74"/>
        <v>0</v>
      </c>
      <c r="I325" s="35">
        <f t="shared" ca="1" si="66"/>
        <v>0</v>
      </c>
      <c r="J325" s="35">
        <f t="shared" ca="1" si="77"/>
        <v>0</v>
      </c>
      <c r="K325" s="35">
        <f t="shared" ca="1" si="78"/>
        <v>0</v>
      </c>
      <c r="L325" s="36" t="str">
        <f t="shared" ca="1" si="69"/>
        <v/>
      </c>
      <c r="M325" s="37" t="s">
        <v>48</v>
      </c>
      <c r="N325" s="38" t="s">
        <v>48</v>
      </c>
      <c r="O325" s="39" t="s">
        <v>605</v>
      </c>
      <c r="P325" s="40"/>
      <c r="Q325" s="41"/>
      <c r="R325" s="42" t="s">
        <v>440</v>
      </c>
      <c r="S325" s="43" t="s">
        <v>407</v>
      </c>
      <c r="T325" s="44">
        <v>28.18181818181818</v>
      </c>
      <c r="U325" s="45"/>
      <c r="V325" s="45"/>
      <c r="W325" s="46"/>
    </row>
    <row r="326" spans="1:23" s="47" customFormat="1" ht="22.5" x14ac:dyDescent="0.2">
      <c r="A326" s="34" t="str">
        <f t="shared" si="53"/>
        <v>S</v>
      </c>
      <c r="B326" s="35">
        <f t="shared" ca="1" si="67"/>
        <v>3</v>
      </c>
      <c r="C326" s="35" t="str">
        <f t="shared" ca="1" si="70"/>
        <v>S</v>
      </c>
      <c r="D326" s="35">
        <f t="shared" ca="1" si="68"/>
        <v>0</v>
      </c>
      <c r="E326" s="35">
        <f t="shared" ca="1" si="71"/>
        <v>4</v>
      </c>
      <c r="F326" s="35">
        <f t="shared" ca="1" si="72"/>
        <v>5</v>
      </c>
      <c r="G326" s="35">
        <f t="shared" ca="1" si="73"/>
        <v>2</v>
      </c>
      <c r="H326" s="35">
        <f t="shared" ca="1" si="74"/>
        <v>0</v>
      </c>
      <c r="I326" s="35">
        <f t="shared" ca="1" si="66"/>
        <v>0</v>
      </c>
      <c r="J326" s="35">
        <f t="shared" ca="1" si="77"/>
        <v>0</v>
      </c>
      <c r="K326" s="35">
        <f t="shared" ca="1" si="78"/>
        <v>0</v>
      </c>
      <c r="L326" s="36" t="str">
        <f t="shared" ca="1" si="69"/>
        <v/>
      </c>
      <c r="M326" s="37" t="s">
        <v>48</v>
      </c>
      <c r="N326" s="38" t="s">
        <v>48</v>
      </c>
      <c r="O326" s="39" t="s">
        <v>606</v>
      </c>
      <c r="P326" s="40"/>
      <c r="Q326" s="41"/>
      <c r="R326" s="42" t="s">
        <v>434</v>
      </c>
      <c r="S326" s="43" t="s">
        <v>83</v>
      </c>
      <c r="T326" s="44">
        <v>0.92</v>
      </c>
      <c r="U326" s="45"/>
      <c r="V326" s="45"/>
      <c r="W326" s="46"/>
    </row>
    <row r="327" spans="1:23" s="47" customFormat="1" ht="22.5" x14ac:dyDescent="0.2">
      <c r="A327" s="34" t="str">
        <f t="shared" si="53"/>
        <v>S</v>
      </c>
      <c r="B327" s="35">
        <f t="shared" ca="1" si="67"/>
        <v>3</v>
      </c>
      <c r="C327" s="35" t="str">
        <f t="shared" ca="1" si="70"/>
        <v>S</v>
      </c>
      <c r="D327" s="35">
        <f t="shared" ca="1" si="68"/>
        <v>0</v>
      </c>
      <c r="E327" s="35">
        <f t="shared" ca="1" si="71"/>
        <v>4</v>
      </c>
      <c r="F327" s="35">
        <f t="shared" ca="1" si="72"/>
        <v>5</v>
      </c>
      <c r="G327" s="35">
        <f t="shared" ca="1" si="73"/>
        <v>2</v>
      </c>
      <c r="H327" s="35">
        <f t="shared" ca="1" si="74"/>
        <v>0</v>
      </c>
      <c r="I327" s="35">
        <f t="shared" ca="1" si="66"/>
        <v>0</v>
      </c>
      <c r="J327" s="35">
        <f t="shared" ca="1" si="77"/>
        <v>0</v>
      </c>
      <c r="K327" s="35">
        <f t="shared" ca="1" si="78"/>
        <v>0</v>
      </c>
      <c r="L327" s="36" t="str">
        <f t="shared" ca="1" si="69"/>
        <v/>
      </c>
      <c r="M327" s="37" t="s">
        <v>48</v>
      </c>
      <c r="N327" s="38" t="s">
        <v>48</v>
      </c>
      <c r="O327" s="39" t="s">
        <v>607</v>
      </c>
      <c r="P327" s="40"/>
      <c r="Q327" s="41"/>
      <c r="R327" s="42" t="s">
        <v>436</v>
      </c>
      <c r="S327" s="43" t="s">
        <v>83</v>
      </c>
      <c r="T327" s="44">
        <v>0.92</v>
      </c>
      <c r="U327" s="45"/>
      <c r="V327" s="45"/>
      <c r="W327" s="46"/>
    </row>
    <row r="328" spans="1:23" s="47" customFormat="1" x14ac:dyDescent="0.2">
      <c r="A328" s="34">
        <f t="shared" si="53"/>
        <v>3</v>
      </c>
      <c r="B328" s="35">
        <f t="shared" ca="1" si="67"/>
        <v>3</v>
      </c>
      <c r="C328" s="35">
        <f t="shared" ca="1" si="70"/>
        <v>3</v>
      </c>
      <c r="D328" s="35">
        <f t="shared" ca="1" si="68"/>
        <v>7</v>
      </c>
      <c r="E328" s="35">
        <f t="shared" ca="1" si="71"/>
        <v>4</v>
      </c>
      <c r="F328" s="35">
        <f t="shared" ca="1" si="72"/>
        <v>5</v>
      </c>
      <c r="G328" s="35">
        <f t="shared" ca="1" si="73"/>
        <v>3</v>
      </c>
      <c r="H328" s="35">
        <f t="shared" ca="1" si="74"/>
        <v>0</v>
      </c>
      <c r="I328" s="35">
        <f t="shared" ca="1" si="66"/>
        <v>0</v>
      </c>
      <c r="J328" s="35">
        <f t="shared" ca="1" si="77"/>
        <v>7</v>
      </c>
      <c r="K328" s="35" t="e">
        <f t="shared" ca="1" si="78"/>
        <v>#N/A</v>
      </c>
      <c r="L328" s="36" t="str">
        <f t="shared" ca="1" si="69"/>
        <v/>
      </c>
      <c r="M328" s="37" t="s">
        <v>168</v>
      </c>
      <c r="N328" s="38" t="s">
        <v>168</v>
      </c>
      <c r="O328" s="39" t="s">
        <v>608</v>
      </c>
      <c r="P328" s="40"/>
      <c r="Q328" s="41"/>
      <c r="R328" s="42" t="s">
        <v>442</v>
      </c>
      <c r="S328" s="43" t="s">
        <v>56</v>
      </c>
      <c r="T328" s="44"/>
      <c r="U328" s="45"/>
      <c r="V328" s="45"/>
      <c r="W328" s="46"/>
    </row>
    <row r="329" spans="1:23" s="47" customFormat="1" ht="33.75" x14ac:dyDescent="0.2">
      <c r="A329" s="34" t="str">
        <f t="shared" si="53"/>
        <v>S</v>
      </c>
      <c r="B329" s="35">
        <f t="shared" ca="1" si="67"/>
        <v>3</v>
      </c>
      <c r="C329" s="35" t="str">
        <f t="shared" ca="1" si="70"/>
        <v>S</v>
      </c>
      <c r="D329" s="35">
        <f t="shared" ca="1" si="68"/>
        <v>0</v>
      </c>
      <c r="E329" s="35">
        <f t="shared" ca="1" si="71"/>
        <v>4</v>
      </c>
      <c r="F329" s="35">
        <f t="shared" ca="1" si="72"/>
        <v>5</v>
      </c>
      <c r="G329" s="35">
        <f t="shared" ca="1" si="73"/>
        <v>3</v>
      </c>
      <c r="H329" s="35">
        <f t="shared" ca="1" si="74"/>
        <v>0</v>
      </c>
      <c r="I329" s="35">
        <f t="shared" ca="1" si="66"/>
        <v>0</v>
      </c>
      <c r="J329" s="35">
        <f t="shared" ca="1" si="77"/>
        <v>0</v>
      </c>
      <c r="K329" s="35">
        <f t="shared" ca="1" si="78"/>
        <v>0</v>
      </c>
      <c r="L329" s="36" t="str">
        <f t="shared" ca="1" si="69"/>
        <v/>
      </c>
      <c r="M329" s="37" t="s">
        <v>48</v>
      </c>
      <c r="N329" s="38" t="s">
        <v>48</v>
      </c>
      <c r="O329" s="39" t="s">
        <v>609</v>
      </c>
      <c r="P329" s="40"/>
      <c r="Q329" s="41"/>
      <c r="R329" s="42" t="s">
        <v>610</v>
      </c>
      <c r="S329" s="43" t="s">
        <v>62</v>
      </c>
      <c r="T329" s="44">
        <v>14.87</v>
      </c>
      <c r="U329" s="45"/>
      <c r="V329" s="45"/>
      <c r="W329" s="46"/>
    </row>
    <row r="330" spans="1:23" s="47" customFormat="1" ht="33.75" x14ac:dyDescent="0.2">
      <c r="A330" s="34" t="str">
        <f t="shared" si="53"/>
        <v>S</v>
      </c>
      <c r="B330" s="35">
        <f t="shared" ca="1" si="67"/>
        <v>3</v>
      </c>
      <c r="C330" s="35" t="str">
        <f t="shared" ca="1" si="70"/>
        <v>S</v>
      </c>
      <c r="D330" s="35">
        <f t="shared" ca="1" si="68"/>
        <v>0</v>
      </c>
      <c r="E330" s="35">
        <f t="shared" ca="1" si="71"/>
        <v>4</v>
      </c>
      <c r="F330" s="35">
        <f t="shared" ca="1" si="72"/>
        <v>5</v>
      </c>
      <c r="G330" s="35">
        <f t="shared" ca="1" si="73"/>
        <v>3</v>
      </c>
      <c r="H330" s="35">
        <f t="shared" ca="1" si="74"/>
        <v>0</v>
      </c>
      <c r="I330" s="35">
        <f t="shared" ca="1" si="66"/>
        <v>0</v>
      </c>
      <c r="J330" s="35">
        <f t="shared" ca="1" si="77"/>
        <v>0</v>
      </c>
      <c r="K330" s="35">
        <f t="shared" ca="1" si="78"/>
        <v>0</v>
      </c>
      <c r="L330" s="36" t="str">
        <f t="shared" ca="1" si="69"/>
        <v/>
      </c>
      <c r="M330" s="37" t="s">
        <v>48</v>
      </c>
      <c r="N330" s="38" t="s">
        <v>48</v>
      </c>
      <c r="O330" s="39" t="s">
        <v>611</v>
      </c>
      <c r="P330" s="40"/>
      <c r="Q330" s="41"/>
      <c r="R330" s="42" t="s">
        <v>448</v>
      </c>
      <c r="S330" s="43" t="s">
        <v>407</v>
      </c>
      <c r="T330" s="44">
        <v>23.636363636363633</v>
      </c>
      <c r="U330" s="45"/>
      <c r="V330" s="45"/>
      <c r="W330" s="46"/>
    </row>
    <row r="331" spans="1:23" s="47" customFormat="1" ht="33.75" x14ac:dyDescent="0.2">
      <c r="A331" s="34" t="str">
        <f t="shared" si="53"/>
        <v>S</v>
      </c>
      <c r="B331" s="35">
        <f t="shared" ca="1" si="67"/>
        <v>3</v>
      </c>
      <c r="C331" s="35" t="str">
        <f t="shared" ca="1" si="70"/>
        <v>S</v>
      </c>
      <c r="D331" s="35">
        <f t="shared" ca="1" si="68"/>
        <v>0</v>
      </c>
      <c r="E331" s="35">
        <f t="shared" ca="1" si="71"/>
        <v>4</v>
      </c>
      <c r="F331" s="35">
        <f t="shared" ca="1" si="72"/>
        <v>5</v>
      </c>
      <c r="G331" s="35">
        <f t="shared" ca="1" si="73"/>
        <v>3</v>
      </c>
      <c r="H331" s="35">
        <f t="shared" ca="1" si="74"/>
        <v>0</v>
      </c>
      <c r="I331" s="35">
        <f t="shared" ca="1" si="66"/>
        <v>0</v>
      </c>
      <c r="J331" s="35">
        <f t="shared" ca="1" si="77"/>
        <v>0</v>
      </c>
      <c r="K331" s="35">
        <f t="shared" ca="1" si="78"/>
        <v>0</v>
      </c>
      <c r="L331" s="36" t="str">
        <f t="shared" ca="1" si="69"/>
        <v/>
      </c>
      <c r="M331" s="37" t="s">
        <v>48</v>
      </c>
      <c r="N331" s="38" t="s">
        <v>48</v>
      </c>
      <c r="O331" s="39" t="s">
        <v>612</v>
      </c>
      <c r="P331" s="40"/>
      <c r="Q331" s="41"/>
      <c r="R331" s="42" t="s">
        <v>451</v>
      </c>
      <c r="S331" s="43" t="s">
        <v>407</v>
      </c>
      <c r="T331" s="44">
        <v>17.27272727272727</v>
      </c>
      <c r="U331" s="45"/>
      <c r="V331" s="45"/>
      <c r="W331" s="46"/>
    </row>
    <row r="332" spans="1:23" s="47" customFormat="1" ht="33.75" x14ac:dyDescent="0.2">
      <c r="A332" s="34" t="str">
        <f t="shared" si="53"/>
        <v>S</v>
      </c>
      <c r="B332" s="35">
        <f t="shared" ca="1" si="67"/>
        <v>3</v>
      </c>
      <c r="C332" s="35" t="str">
        <f t="shared" ca="1" si="70"/>
        <v>S</v>
      </c>
      <c r="D332" s="35">
        <f t="shared" ca="1" si="68"/>
        <v>0</v>
      </c>
      <c r="E332" s="35">
        <f t="shared" ca="1" si="71"/>
        <v>4</v>
      </c>
      <c r="F332" s="35">
        <f t="shared" ca="1" si="72"/>
        <v>5</v>
      </c>
      <c r="G332" s="35">
        <f t="shared" ca="1" si="73"/>
        <v>3</v>
      </c>
      <c r="H332" s="35">
        <f t="shared" ca="1" si="74"/>
        <v>0</v>
      </c>
      <c r="I332" s="35">
        <f t="shared" ca="1" si="66"/>
        <v>0</v>
      </c>
      <c r="J332" s="35">
        <f t="shared" ca="1" si="77"/>
        <v>0</v>
      </c>
      <c r="K332" s="35">
        <f t="shared" ca="1" si="78"/>
        <v>0</v>
      </c>
      <c r="L332" s="36" t="str">
        <f t="shared" ca="1" si="69"/>
        <v/>
      </c>
      <c r="M332" s="37" t="s">
        <v>48</v>
      </c>
      <c r="N332" s="38" t="s">
        <v>48</v>
      </c>
      <c r="O332" s="39" t="s">
        <v>613</v>
      </c>
      <c r="P332" s="40"/>
      <c r="Q332" s="41"/>
      <c r="R332" s="42" t="s">
        <v>440</v>
      </c>
      <c r="S332" s="43" t="s">
        <v>407</v>
      </c>
      <c r="T332" s="44">
        <v>17.27272727272727</v>
      </c>
      <c r="U332" s="45"/>
      <c r="V332" s="45"/>
      <c r="W332" s="46"/>
    </row>
    <row r="333" spans="1:23" s="47" customFormat="1" ht="22.5" x14ac:dyDescent="0.2">
      <c r="A333" s="34" t="str">
        <f t="shared" si="53"/>
        <v>S</v>
      </c>
      <c r="B333" s="35">
        <f t="shared" ca="1" si="67"/>
        <v>3</v>
      </c>
      <c r="C333" s="35" t="str">
        <f t="shared" ca="1" si="70"/>
        <v>S</v>
      </c>
      <c r="D333" s="35">
        <f t="shared" ca="1" si="68"/>
        <v>0</v>
      </c>
      <c r="E333" s="35">
        <f t="shared" ca="1" si="71"/>
        <v>4</v>
      </c>
      <c r="F333" s="35">
        <f t="shared" ca="1" si="72"/>
        <v>5</v>
      </c>
      <c r="G333" s="35">
        <f t="shared" ca="1" si="73"/>
        <v>3</v>
      </c>
      <c r="H333" s="35">
        <f t="shared" ca="1" si="74"/>
        <v>0</v>
      </c>
      <c r="I333" s="35">
        <f t="shared" ca="1" si="66"/>
        <v>0</v>
      </c>
      <c r="J333" s="35">
        <f t="shared" ca="1" si="77"/>
        <v>0</v>
      </c>
      <c r="K333" s="35">
        <f t="shared" ca="1" si="78"/>
        <v>0</v>
      </c>
      <c r="L333" s="36" t="str">
        <f t="shared" ca="1" si="69"/>
        <v/>
      </c>
      <c r="M333" s="37" t="s">
        <v>48</v>
      </c>
      <c r="N333" s="38" t="s">
        <v>48</v>
      </c>
      <c r="O333" s="39" t="s">
        <v>614</v>
      </c>
      <c r="P333" s="40"/>
      <c r="Q333" s="41"/>
      <c r="R333" s="42" t="s">
        <v>434</v>
      </c>
      <c r="S333" s="43" t="s">
        <v>83</v>
      </c>
      <c r="T333" s="44">
        <v>0.86</v>
      </c>
      <c r="U333" s="45"/>
      <c r="V333" s="45"/>
      <c r="W333" s="46"/>
    </row>
    <row r="334" spans="1:23" s="47" customFormat="1" ht="22.5" x14ac:dyDescent="0.2">
      <c r="A334" s="34" t="str">
        <f t="shared" si="53"/>
        <v>S</v>
      </c>
      <c r="B334" s="35">
        <f t="shared" ca="1" si="67"/>
        <v>3</v>
      </c>
      <c r="C334" s="35" t="str">
        <f t="shared" ca="1" si="70"/>
        <v>S</v>
      </c>
      <c r="D334" s="35">
        <f t="shared" ca="1" si="68"/>
        <v>0</v>
      </c>
      <c r="E334" s="35">
        <f t="shared" ca="1" si="71"/>
        <v>4</v>
      </c>
      <c r="F334" s="35">
        <f t="shared" ca="1" si="72"/>
        <v>5</v>
      </c>
      <c r="G334" s="35">
        <f t="shared" ca="1" si="73"/>
        <v>3</v>
      </c>
      <c r="H334" s="35">
        <f t="shared" ca="1" si="74"/>
        <v>0</v>
      </c>
      <c r="I334" s="35">
        <f t="shared" ca="1" si="66"/>
        <v>0</v>
      </c>
      <c r="J334" s="35">
        <f t="shared" ca="1" si="77"/>
        <v>0</v>
      </c>
      <c r="K334" s="35">
        <f t="shared" ca="1" si="78"/>
        <v>0</v>
      </c>
      <c r="L334" s="36" t="str">
        <f t="shared" ca="1" si="69"/>
        <v/>
      </c>
      <c r="M334" s="37" t="s">
        <v>48</v>
      </c>
      <c r="N334" s="38" t="s">
        <v>48</v>
      </c>
      <c r="O334" s="39" t="s">
        <v>615</v>
      </c>
      <c r="P334" s="40"/>
      <c r="Q334" s="41"/>
      <c r="R334" s="42" t="s">
        <v>436</v>
      </c>
      <c r="S334" s="43" t="s">
        <v>83</v>
      </c>
      <c r="T334" s="44">
        <v>0.86</v>
      </c>
      <c r="U334" s="45"/>
      <c r="V334" s="45"/>
      <c r="W334" s="46"/>
    </row>
    <row r="335" spans="1:23" s="47" customFormat="1" ht="20.100000000000001" customHeight="1" x14ac:dyDescent="0.2">
      <c r="A335" s="34">
        <f t="shared" ref="A335:A348" si="80">CHOOSE(1+LOG(1+2*(ORÇAMENTO.Nivel="Nível 1")+4*(ORÇAMENTO.Nivel="Nível 2")+8*(ORÇAMENTO.Nivel="Nível 3")+16*(ORÇAMENTO.Nivel="Nível 4")+32*(ORÇAMENTO.Nivel="Serviço"),2),0,1,2,3,4,"S")</f>
        <v>2</v>
      </c>
      <c r="B335" s="35">
        <f t="shared" ca="1" si="67"/>
        <v>2</v>
      </c>
      <c r="C335" s="35">
        <f t="shared" ca="1" si="70"/>
        <v>2</v>
      </c>
      <c r="D335" s="35">
        <f t="shared" ca="1" si="68"/>
        <v>23</v>
      </c>
      <c r="E335" s="35">
        <f t="shared" ca="1" si="71"/>
        <v>4</v>
      </c>
      <c r="F335" s="35">
        <f t="shared" ca="1" si="72"/>
        <v>6</v>
      </c>
      <c r="G335" s="35">
        <f t="shared" ca="1" si="73"/>
        <v>0</v>
      </c>
      <c r="H335" s="35">
        <f t="shared" ca="1" si="74"/>
        <v>0</v>
      </c>
      <c r="I335" s="35">
        <f t="shared" ca="1" si="66"/>
        <v>0</v>
      </c>
      <c r="J335" s="35">
        <f t="shared" ca="1" si="77"/>
        <v>106</v>
      </c>
      <c r="K335" s="35">
        <f t="shared" ca="1" si="78"/>
        <v>23</v>
      </c>
      <c r="L335" s="36" t="str">
        <f t="shared" ca="1" si="69"/>
        <v/>
      </c>
      <c r="M335" s="37" t="s">
        <v>57</v>
      </c>
      <c r="N335" s="38" t="s">
        <v>57</v>
      </c>
      <c r="O335" s="70" t="s">
        <v>616</v>
      </c>
      <c r="P335" s="40"/>
      <c r="Q335" s="41"/>
      <c r="R335" s="71" t="s">
        <v>88</v>
      </c>
      <c r="S335" s="43" t="s">
        <v>56</v>
      </c>
      <c r="T335" s="44"/>
      <c r="U335" s="45"/>
      <c r="V335" s="45"/>
      <c r="W335" s="72"/>
    </row>
    <row r="336" spans="1:23" s="47" customFormat="1" ht="22.5" x14ac:dyDescent="0.2">
      <c r="A336" s="34" t="str">
        <f t="shared" si="80"/>
        <v>S</v>
      </c>
      <c r="B336" s="35">
        <f t="shared" ca="1" si="67"/>
        <v>2</v>
      </c>
      <c r="C336" s="35" t="str">
        <f t="shared" ca="1" si="70"/>
        <v>S</v>
      </c>
      <c r="D336" s="35">
        <f t="shared" ca="1" si="68"/>
        <v>0</v>
      </c>
      <c r="E336" s="35">
        <f t="shared" ca="1" si="71"/>
        <v>4</v>
      </c>
      <c r="F336" s="35">
        <f t="shared" ca="1" si="72"/>
        <v>6</v>
      </c>
      <c r="G336" s="35">
        <f t="shared" ca="1" si="73"/>
        <v>0</v>
      </c>
      <c r="H336" s="35">
        <f t="shared" ca="1" si="74"/>
        <v>0</v>
      </c>
      <c r="I336" s="35">
        <f t="shared" ca="1" si="66"/>
        <v>0</v>
      </c>
      <c r="J336" s="35">
        <f t="shared" ca="1" si="77"/>
        <v>0</v>
      </c>
      <c r="K336" s="35">
        <f t="shared" ca="1" si="78"/>
        <v>0</v>
      </c>
      <c r="L336" s="36" t="str">
        <f t="shared" ca="1" si="69"/>
        <v/>
      </c>
      <c r="M336" s="37" t="s">
        <v>48</v>
      </c>
      <c r="N336" s="38" t="s">
        <v>48</v>
      </c>
      <c r="O336" s="39" t="s">
        <v>617</v>
      </c>
      <c r="P336" s="40"/>
      <c r="Q336" s="41"/>
      <c r="R336" s="42" t="s">
        <v>618</v>
      </c>
      <c r="S336" s="43" t="s">
        <v>74</v>
      </c>
      <c r="T336" s="44">
        <v>28</v>
      </c>
      <c r="U336" s="45"/>
      <c r="V336" s="45"/>
      <c r="W336" s="46"/>
    </row>
    <row r="337" spans="1:23" s="47" customFormat="1" ht="33.75" x14ac:dyDescent="0.2">
      <c r="A337" s="34" t="str">
        <f t="shared" si="80"/>
        <v>S</v>
      </c>
      <c r="B337" s="35">
        <f t="shared" ca="1" si="67"/>
        <v>2</v>
      </c>
      <c r="C337" s="35" t="str">
        <f t="shared" ca="1" si="70"/>
        <v>S</v>
      </c>
      <c r="D337" s="35">
        <f t="shared" ca="1" si="68"/>
        <v>0</v>
      </c>
      <c r="E337" s="35">
        <f t="shared" ca="1" si="71"/>
        <v>4</v>
      </c>
      <c r="F337" s="35">
        <f t="shared" ca="1" si="72"/>
        <v>6</v>
      </c>
      <c r="G337" s="35">
        <f t="shared" ca="1" si="73"/>
        <v>0</v>
      </c>
      <c r="H337" s="35">
        <f t="shared" ca="1" si="74"/>
        <v>0</v>
      </c>
      <c r="I337" s="35">
        <f t="shared" ca="1" si="66"/>
        <v>0</v>
      </c>
      <c r="J337" s="35">
        <f t="shared" ca="1" si="77"/>
        <v>0</v>
      </c>
      <c r="K337" s="35">
        <f t="shared" ca="1" si="78"/>
        <v>0</v>
      </c>
      <c r="L337" s="36" t="str">
        <f t="shared" ca="1" si="69"/>
        <v/>
      </c>
      <c r="M337" s="37" t="s">
        <v>48</v>
      </c>
      <c r="N337" s="38" t="s">
        <v>48</v>
      </c>
      <c r="O337" s="39" t="s">
        <v>619</v>
      </c>
      <c r="P337" s="40"/>
      <c r="Q337" s="41"/>
      <c r="R337" s="42" t="s">
        <v>104</v>
      </c>
      <c r="S337" s="43" t="s">
        <v>71</v>
      </c>
      <c r="T337" s="44">
        <v>250</v>
      </c>
      <c r="U337" s="45"/>
      <c r="V337" s="45"/>
      <c r="W337" s="46"/>
    </row>
    <row r="338" spans="1:23" s="47" customFormat="1" ht="22.5" x14ac:dyDescent="0.2">
      <c r="A338" s="34" t="str">
        <f t="shared" si="80"/>
        <v>S</v>
      </c>
      <c r="B338" s="35">
        <f t="shared" ca="1" si="67"/>
        <v>2</v>
      </c>
      <c r="C338" s="35" t="str">
        <f t="shared" ca="1" si="70"/>
        <v>S</v>
      </c>
      <c r="D338" s="35">
        <f t="shared" ca="1" si="68"/>
        <v>0</v>
      </c>
      <c r="E338" s="35">
        <f t="shared" ca="1" si="71"/>
        <v>4</v>
      </c>
      <c r="F338" s="35">
        <f t="shared" ca="1" si="72"/>
        <v>6</v>
      </c>
      <c r="G338" s="35">
        <f t="shared" ca="1" si="73"/>
        <v>0</v>
      </c>
      <c r="H338" s="35">
        <f t="shared" ca="1" si="74"/>
        <v>0</v>
      </c>
      <c r="I338" s="35">
        <f t="shared" ca="1" si="66"/>
        <v>0</v>
      </c>
      <c r="J338" s="35">
        <f t="shared" ca="1" si="77"/>
        <v>0</v>
      </c>
      <c r="K338" s="35">
        <f t="shared" ca="1" si="78"/>
        <v>0</v>
      </c>
      <c r="L338" s="36" t="str">
        <f t="shared" ca="1" si="69"/>
        <v/>
      </c>
      <c r="M338" s="37" t="s">
        <v>48</v>
      </c>
      <c r="N338" s="38" t="s">
        <v>48</v>
      </c>
      <c r="O338" s="39" t="s">
        <v>620</v>
      </c>
      <c r="P338" s="40"/>
      <c r="Q338" s="41"/>
      <c r="R338" s="42" t="s">
        <v>621</v>
      </c>
      <c r="S338" s="43" t="s">
        <v>71</v>
      </c>
      <c r="T338" s="44">
        <v>25</v>
      </c>
      <c r="U338" s="45"/>
      <c r="V338" s="45"/>
      <c r="W338" s="46"/>
    </row>
    <row r="339" spans="1:23" s="47" customFormat="1" ht="22.5" x14ac:dyDescent="0.2">
      <c r="A339" s="34" t="str">
        <f t="shared" si="80"/>
        <v>S</v>
      </c>
      <c r="B339" s="35">
        <f t="shared" ca="1" si="67"/>
        <v>2</v>
      </c>
      <c r="C339" s="35" t="str">
        <f t="shared" ca="1" si="70"/>
        <v>S</v>
      </c>
      <c r="D339" s="35">
        <f t="shared" ca="1" si="68"/>
        <v>0</v>
      </c>
      <c r="E339" s="35">
        <f t="shared" ca="1" si="71"/>
        <v>4</v>
      </c>
      <c r="F339" s="35">
        <f t="shared" ca="1" si="72"/>
        <v>6</v>
      </c>
      <c r="G339" s="35">
        <f t="shared" ca="1" si="73"/>
        <v>0</v>
      </c>
      <c r="H339" s="35">
        <f t="shared" ca="1" si="74"/>
        <v>0</v>
      </c>
      <c r="I339" s="35">
        <f t="shared" ca="1" si="66"/>
        <v>0</v>
      </c>
      <c r="J339" s="35">
        <f t="shared" ca="1" si="77"/>
        <v>0</v>
      </c>
      <c r="K339" s="35">
        <f t="shared" ca="1" si="78"/>
        <v>0</v>
      </c>
      <c r="L339" s="36" t="str">
        <f t="shared" ca="1" si="69"/>
        <v/>
      </c>
      <c r="M339" s="37" t="s">
        <v>48</v>
      </c>
      <c r="N339" s="38" t="s">
        <v>48</v>
      </c>
      <c r="O339" s="39" t="s">
        <v>622</v>
      </c>
      <c r="P339" s="40"/>
      <c r="Q339" s="41"/>
      <c r="R339" s="42" t="s">
        <v>623</v>
      </c>
      <c r="S339" s="43" t="s">
        <v>74</v>
      </c>
      <c r="T339" s="44">
        <v>9</v>
      </c>
      <c r="U339" s="45"/>
      <c r="V339" s="45"/>
      <c r="W339" s="46"/>
    </row>
    <row r="340" spans="1:23" s="47" customFormat="1" x14ac:dyDescent="0.2">
      <c r="A340" s="34" t="str">
        <f t="shared" si="80"/>
        <v>S</v>
      </c>
      <c r="B340" s="35">
        <f t="shared" ca="1" si="67"/>
        <v>2</v>
      </c>
      <c r="C340" s="35" t="str">
        <f t="shared" ca="1" si="70"/>
        <v>S</v>
      </c>
      <c r="D340" s="35">
        <f t="shared" ca="1" si="68"/>
        <v>0</v>
      </c>
      <c r="E340" s="35">
        <f t="shared" ca="1" si="71"/>
        <v>4</v>
      </c>
      <c r="F340" s="35">
        <f t="shared" ca="1" si="72"/>
        <v>6</v>
      </c>
      <c r="G340" s="35">
        <f t="shared" ca="1" si="73"/>
        <v>0</v>
      </c>
      <c r="H340" s="35">
        <f t="shared" ca="1" si="74"/>
        <v>0</v>
      </c>
      <c r="I340" s="35">
        <f t="shared" ca="1" si="66"/>
        <v>0</v>
      </c>
      <c r="J340" s="35">
        <f t="shared" ca="1" si="77"/>
        <v>0</v>
      </c>
      <c r="K340" s="35">
        <f t="shared" ca="1" si="78"/>
        <v>0</v>
      </c>
      <c r="L340" s="36" t="str">
        <f t="shared" ca="1" si="69"/>
        <v/>
      </c>
      <c r="M340" s="37" t="s">
        <v>48</v>
      </c>
      <c r="N340" s="38" t="s">
        <v>48</v>
      </c>
      <c r="O340" s="39" t="s">
        <v>624</v>
      </c>
      <c r="P340" s="40"/>
      <c r="Q340" s="41"/>
      <c r="R340" s="42" t="s">
        <v>625</v>
      </c>
      <c r="S340" s="43" t="s">
        <v>91</v>
      </c>
      <c r="T340" s="44">
        <v>7</v>
      </c>
      <c r="U340" s="45"/>
      <c r="V340" s="45"/>
      <c r="W340" s="46"/>
    </row>
    <row r="341" spans="1:23" s="47" customFormat="1" x14ac:dyDescent="0.2">
      <c r="A341" s="34" t="str">
        <f t="shared" si="80"/>
        <v>S</v>
      </c>
      <c r="B341" s="35">
        <f t="shared" ca="1" si="67"/>
        <v>2</v>
      </c>
      <c r="C341" s="35" t="str">
        <f t="shared" ca="1" si="70"/>
        <v>S</v>
      </c>
      <c r="D341" s="35">
        <f t="shared" ca="1" si="68"/>
        <v>0</v>
      </c>
      <c r="E341" s="35">
        <f t="shared" ca="1" si="71"/>
        <v>4</v>
      </c>
      <c r="F341" s="35">
        <f t="shared" ca="1" si="72"/>
        <v>6</v>
      </c>
      <c r="G341" s="35">
        <f t="shared" ca="1" si="73"/>
        <v>0</v>
      </c>
      <c r="H341" s="35">
        <f t="shared" ca="1" si="74"/>
        <v>0</v>
      </c>
      <c r="I341" s="35">
        <f t="shared" ca="1" si="66"/>
        <v>0</v>
      </c>
      <c r="J341" s="35">
        <f t="shared" ca="1" si="77"/>
        <v>0</v>
      </c>
      <c r="K341" s="35">
        <f t="shared" ca="1" si="78"/>
        <v>0</v>
      </c>
      <c r="L341" s="36" t="str">
        <f t="shared" ca="1" si="69"/>
        <v/>
      </c>
      <c r="M341" s="37" t="s">
        <v>48</v>
      </c>
      <c r="N341" s="38" t="s">
        <v>48</v>
      </c>
      <c r="O341" s="39" t="s">
        <v>626</v>
      </c>
      <c r="P341" s="40"/>
      <c r="Q341" s="41"/>
      <c r="R341" s="42" t="s">
        <v>472</v>
      </c>
      <c r="S341" s="43" t="s">
        <v>74</v>
      </c>
      <c r="T341" s="44">
        <v>1</v>
      </c>
      <c r="U341" s="45"/>
      <c r="V341" s="45"/>
      <c r="W341" s="46"/>
    </row>
    <row r="342" spans="1:23" s="47" customFormat="1" ht="22.5" x14ac:dyDescent="0.2">
      <c r="A342" s="34" t="str">
        <f t="shared" si="80"/>
        <v>S</v>
      </c>
      <c r="B342" s="35">
        <f t="shared" ca="1" si="67"/>
        <v>2</v>
      </c>
      <c r="C342" s="35" t="str">
        <f t="shared" ca="1" si="70"/>
        <v>S</v>
      </c>
      <c r="D342" s="35">
        <f t="shared" ca="1" si="68"/>
        <v>0</v>
      </c>
      <c r="E342" s="35">
        <f t="shared" ca="1" si="71"/>
        <v>4</v>
      </c>
      <c r="F342" s="35">
        <f t="shared" ca="1" si="72"/>
        <v>6</v>
      </c>
      <c r="G342" s="35">
        <f t="shared" ca="1" si="73"/>
        <v>0</v>
      </c>
      <c r="H342" s="35">
        <f t="shared" ca="1" si="74"/>
        <v>0</v>
      </c>
      <c r="I342" s="35">
        <f t="shared" ca="1" si="66"/>
        <v>0</v>
      </c>
      <c r="J342" s="35">
        <f t="shared" ca="1" si="77"/>
        <v>0</v>
      </c>
      <c r="K342" s="35">
        <f t="shared" ca="1" si="78"/>
        <v>0</v>
      </c>
      <c r="L342" s="36" t="str">
        <f t="shared" ca="1" si="69"/>
        <v/>
      </c>
      <c r="M342" s="37" t="s">
        <v>48</v>
      </c>
      <c r="N342" s="38" t="s">
        <v>48</v>
      </c>
      <c r="O342" s="39" t="s">
        <v>627</v>
      </c>
      <c r="P342" s="40"/>
      <c r="Q342" s="41"/>
      <c r="R342" s="42" t="s">
        <v>384</v>
      </c>
      <c r="S342" s="43" t="s">
        <v>83</v>
      </c>
      <c r="T342" s="44">
        <v>0.51200000000000001</v>
      </c>
      <c r="U342" s="45"/>
      <c r="V342" s="45"/>
      <c r="W342" s="46"/>
    </row>
    <row r="343" spans="1:23" s="47" customFormat="1" ht="22.5" x14ac:dyDescent="0.2">
      <c r="A343" s="34" t="str">
        <f t="shared" si="80"/>
        <v>S</v>
      </c>
      <c r="B343" s="35">
        <f t="shared" ca="1" si="67"/>
        <v>2</v>
      </c>
      <c r="C343" s="35" t="str">
        <f t="shared" ca="1" si="70"/>
        <v>S</v>
      </c>
      <c r="D343" s="35">
        <f t="shared" ca="1" si="68"/>
        <v>0</v>
      </c>
      <c r="E343" s="35">
        <f t="shared" ca="1" si="71"/>
        <v>4</v>
      </c>
      <c r="F343" s="35">
        <f t="shared" ca="1" si="72"/>
        <v>6</v>
      </c>
      <c r="G343" s="35">
        <f t="shared" ca="1" si="73"/>
        <v>0</v>
      </c>
      <c r="H343" s="35">
        <f t="shared" ca="1" si="74"/>
        <v>0</v>
      </c>
      <c r="I343" s="35">
        <f t="shared" ca="1" si="66"/>
        <v>0</v>
      </c>
      <c r="J343" s="35">
        <f t="shared" ref="J343:J410" ca="1" si="81">IF(OR($C343="S",$C343=0),0,MATCH(0,OFFSET($D343,1,$C343,ROW($C$441)-ROW($C343)),0))</f>
        <v>0</v>
      </c>
      <c r="K343" s="35">
        <f t="shared" ref="K343:K410" ca="1" si="82">IF(OR($C343="S",$C343=0),0,MATCH(OFFSET($D343,0,$C343)+1,OFFSET($D343,1,$C343,ROW($C$441)-ROW($C343)),0))</f>
        <v>0</v>
      </c>
      <c r="L343" s="36" t="str">
        <f t="shared" ca="1" si="69"/>
        <v/>
      </c>
      <c r="M343" s="37" t="s">
        <v>48</v>
      </c>
      <c r="N343" s="38" t="s">
        <v>48</v>
      </c>
      <c r="O343" s="39" t="s">
        <v>628</v>
      </c>
      <c r="P343" s="40"/>
      <c r="Q343" s="41"/>
      <c r="R343" s="42" t="s">
        <v>124</v>
      </c>
      <c r="S343" s="43" t="s">
        <v>74</v>
      </c>
      <c r="T343" s="44">
        <v>2</v>
      </c>
      <c r="U343" s="45"/>
      <c r="V343" s="45"/>
      <c r="W343" s="46"/>
    </row>
    <row r="344" spans="1:23" s="47" customFormat="1" ht="22.5" x14ac:dyDescent="0.2">
      <c r="A344" s="34" t="str">
        <f t="shared" si="80"/>
        <v>S</v>
      </c>
      <c r="B344" s="35">
        <f t="shared" ca="1" si="67"/>
        <v>2</v>
      </c>
      <c r="C344" s="35" t="str">
        <f t="shared" ca="1" si="70"/>
        <v>S</v>
      </c>
      <c r="D344" s="35">
        <f t="shared" ca="1" si="68"/>
        <v>0</v>
      </c>
      <c r="E344" s="35">
        <f t="shared" ca="1" si="71"/>
        <v>4</v>
      </c>
      <c r="F344" s="35">
        <f t="shared" ca="1" si="72"/>
        <v>6</v>
      </c>
      <c r="G344" s="35">
        <f t="shared" ca="1" si="73"/>
        <v>0</v>
      </c>
      <c r="H344" s="35">
        <f t="shared" ca="1" si="74"/>
        <v>0</v>
      </c>
      <c r="I344" s="35">
        <f t="shared" ca="1" si="66"/>
        <v>0</v>
      </c>
      <c r="J344" s="35">
        <f t="shared" ca="1" si="81"/>
        <v>0</v>
      </c>
      <c r="K344" s="35">
        <f t="shared" ca="1" si="82"/>
        <v>0</v>
      </c>
      <c r="L344" s="36" t="str">
        <f t="shared" ca="1" si="69"/>
        <v/>
      </c>
      <c r="M344" s="37" t="s">
        <v>48</v>
      </c>
      <c r="N344" s="38" t="s">
        <v>48</v>
      </c>
      <c r="O344" s="39" t="s">
        <v>629</v>
      </c>
      <c r="P344" s="40"/>
      <c r="Q344" s="41"/>
      <c r="R344" s="42" t="s">
        <v>485</v>
      </c>
      <c r="S344" s="43" t="s">
        <v>74</v>
      </c>
      <c r="T344" s="44">
        <v>4</v>
      </c>
      <c r="U344" s="45"/>
      <c r="V344" s="45"/>
      <c r="W344" s="46"/>
    </row>
    <row r="345" spans="1:23" s="47" customFormat="1" ht="22.5" x14ac:dyDescent="0.2">
      <c r="A345" s="34" t="str">
        <f t="shared" si="80"/>
        <v>S</v>
      </c>
      <c r="B345" s="35">
        <f t="shared" ca="1" si="67"/>
        <v>2</v>
      </c>
      <c r="C345" s="35" t="str">
        <f t="shared" ca="1" si="70"/>
        <v>S</v>
      </c>
      <c r="D345" s="35">
        <f t="shared" ca="1" si="68"/>
        <v>0</v>
      </c>
      <c r="E345" s="35">
        <f t="shared" ca="1" si="71"/>
        <v>4</v>
      </c>
      <c r="F345" s="35">
        <f t="shared" ca="1" si="72"/>
        <v>6</v>
      </c>
      <c r="G345" s="35">
        <f t="shared" ca="1" si="73"/>
        <v>0</v>
      </c>
      <c r="H345" s="35">
        <f t="shared" ca="1" si="74"/>
        <v>0</v>
      </c>
      <c r="I345" s="35">
        <f t="shared" ca="1" si="66"/>
        <v>0</v>
      </c>
      <c r="J345" s="35">
        <f t="shared" ca="1" si="81"/>
        <v>0</v>
      </c>
      <c r="K345" s="35">
        <f t="shared" ca="1" si="82"/>
        <v>0</v>
      </c>
      <c r="L345" s="36" t="str">
        <f t="shared" ca="1" si="69"/>
        <v/>
      </c>
      <c r="M345" s="37" t="s">
        <v>48</v>
      </c>
      <c r="N345" s="38" t="s">
        <v>48</v>
      </c>
      <c r="O345" s="39" t="s">
        <v>630</v>
      </c>
      <c r="P345" s="40"/>
      <c r="Q345" s="41"/>
      <c r="R345" s="42" t="s">
        <v>631</v>
      </c>
      <c r="S345" s="43" t="s">
        <v>74</v>
      </c>
      <c r="T345" s="44">
        <v>1</v>
      </c>
      <c r="U345" s="45"/>
      <c r="V345" s="45"/>
      <c r="W345" s="46"/>
    </row>
    <row r="346" spans="1:23" s="47" customFormat="1" x14ac:dyDescent="0.2">
      <c r="A346" s="34" t="str">
        <f t="shared" si="80"/>
        <v>S</v>
      </c>
      <c r="B346" s="35">
        <f t="shared" ca="1" si="67"/>
        <v>2</v>
      </c>
      <c r="C346" s="35" t="str">
        <f t="shared" ca="1" si="70"/>
        <v>S</v>
      </c>
      <c r="D346" s="35">
        <f t="shared" ca="1" si="68"/>
        <v>0</v>
      </c>
      <c r="E346" s="35">
        <f t="shared" ca="1" si="71"/>
        <v>4</v>
      </c>
      <c r="F346" s="35">
        <f t="shared" ca="1" si="72"/>
        <v>6</v>
      </c>
      <c r="G346" s="35">
        <f t="shared" ca="1" si="73"/>
        <v>0</v>
      </c>
      <c r="H346" s="35">
        <f t="shared" ca="1" si="74"/>
        <v>0</v>
      </c>
      <c r="I346" s="35">
        <f t="shared" ca="1" si="66"/>
        <v>0</v>
      </c>
      <c r="J346" s="35">
        <f t="shared" ca="1" si="81"/>
        <v>0</v>
      </c>
      <c r="K346" s="35">
        <f t="shared" ca="1" si="82"/>
        <v>0</v>
      </c>
      <c r="L346" s="36" t="str">
        <f t="shared" ca="1" si="69"/>
        <v/>
      </c>
      <c r="M346" s="37" t="s">
        <v>48</v>
      </c>
      <c r="N346" s="38" t="s">
        <v>48</v>
      </c>
      <c r="O346" s="39" t="s">
        <v>632</v>
      </c>
      <c r="P346" s="40"/>
      <c r="Q346" s="41"/>
      <c r="R346" s="42" t="s">
        <v>128</v>
      </c>
      <c r="S346" s="43" t="s">
        <v>91</v>
      </c>
      <c r="T346" s="44">
        <v>3</v>
      </c>
      <c r="U346" s="45"/>
      <c r="V346" s="45"/>
      <c r="W346" s="46"/>
    </row>
    <row r="347" spans="1:23" s="47" customFormat="1" ht="33.75" x14ac:dyDescent="0.2">
      <c r="A347" s="34" t="str">
        <f t="shared" si="80"/>
        <v>S</v>
      </c>
      <c r="B347" s="35">
        <f t="shared" ca="1" si="67"/>
        <v>2</v>
      </c>
      <c r="C347" s="35" t="str">
        <f t="shared" ca="1" si="70"/>
        <v>S</v>
      </c>
      <c r="D347" s="35">
        <f t="shared" ca="1" si="68"/>
        <v>0</v>
      </c>
      <c r="E347" s="35">
        <f t="shared" ca="1" si="71"/>
        <v>4</v>
      </c>
      <c r="F347" s="35">
        <f t="shared" ca="1" si="72"/>
        <v>6</v>
      </c>
      <c r="G347" s="35">
        <f t="shared" ca="1" si="73"/>
        <v>0</v>
      </c>
      <c r="H347" s="35">
        <f t="shared" ca="1" si="74"/>
        <v>0</v>
      </c>
      <c r="I347" s="35">
        <f t="shared" ca="1" si="66"/>
        <v>0</v>
      </c>
      <c r="J347" s="35">
        <f t="shared" ca="1" si="81"/>
        <v>0</v>
      </c>
      <c r="K347" s="35">
        <f t="shared" ca="1" si="82"/>
        <v>0</v>
      </c>
      <c r="L347" s="36" t="str">
        <f t="shared" ca="1" si="69"/>
        <v/>
      </c>
      <c r="M347" s="37" t="s">
        <v>48</v>
      </c>
      <c r="N347" s="38" t="s">
        <v>48</v>
      </c>
      <c r="O347" s="39" t="s">
        <v>633</v>
      </c>
      <c r="P347" s="40"/>
      <c r="Q347" s="41"/>
      <c r="R347" s="42" t="s">
        <v>634</v>
      </c>
      <c r="S347" s="43" t="s">
        <v>71</v>
      </c>
      <c r="T347" s="44">
        <v>60</v>
      </c>
      <c r="U347" s="45"/>
      <c r="V347" s="45"/>
      <c r="W347" s="46"/>
    </row>
    <row r="348" spans="1:23" s="47" customFormat="1" x14ac:dyDescent="0.2">
      <c r="A348" s="34" t="str">
        <f t="shared" si="80"/>
        <v>S</v>
      </c>
      <c r="B348" s="35">
        <f t="shared" ca="1" si="67"/>
        <v>2</v>
      </c>
      <c r="C348" s="35" t="str">
        <f t="shared" ca="1" si="70"/>
        <v>S</v>
      </c>
      <c r="D348" s="35">
        <f t="shared" ca="1" si="68"/>
        <v>0</v>
      </c>
      <c r="E348" s="35">
        <f t="shared" ca="1" si="71"/>
        <v>4</v>
      </c>
      <c r="F348" s="35">
        <f t="shared" ca="1" si="72"/>
        <v>6</v>
      </c>
      <c r="G348" s="35">
        <f t="shared" ca="1" si="73"/>
        <v>0</v>
      </c>
      <c r="H348" s="35">
        <f t="shared" ca="1" si="74"/>
        <v>0</v>
      </c>
      <c r="I348" s="35">
        <f t="shared" ca="1" si="66"/>
        <v>0</v>
      </c>
      <c r="J348" s="35">
        <f t="shared" ca="1" si="81"/>
        <v>0</v>
      </c>
      <c r="K348" s="35">
        <f t="shared" ca="1" si="82"/>
        <v>0</v>
      </c>
      <c r="L348" s="36" t="str">
        <f t="shared" ca="1" si="69"/>
        <v/>
      </c>
      <c r="M348" s="37" t="s">
        <v>48</v>
      </c>
      <c r="N348" s="38" t="s">
        <v>48</v>
      </c>
      <c r="O348" s="39" t="s">
        <v>635</v>
      </c>
      <c r="P348" s="40"/>
      <c r="Q348" s="41"/>
      <c r="R348" s="42" t="s">
        <v>140</v>
      </c>
      <c r="S348" s="43" t="s">
        <v>91</v>
      </c>
      <c r="T348" s="44">
        <v>2</v>
      </c>
      <c r="U348" s="45"/>
      <c r="V348" s="45"/>
      <c r="W348" s="46"/>
    </row>
    <row r="349" spans="1:23" s="47" customFormat="1" x14ac:dyDescent="0.2">
      <c r="A349" s="34" t="str">
        <f t="shared" si="53"/>
        <v>S</v>
      </c>
      <c r="B349" s="35">
        <f t="shared" ca="1" si="67"/>
        <v>2</v>
      </c>
      <c r="C349" s="35" t="str">
        <f t="shared" ca="1" si="70"/>
        <v>S</v>
      </c>
      <c r="D349" s="35">
        <f t="shared" ca="1" si="68"/>
        <v>0</v>
      </c>
      <c r="E349" s="35">
        <f t="shared" ca="1" si="71"/>
        <v>4</v>
      </c>
      <c r="F349" s="35">
        <f t="shared" ca="1" si="72"/>
        <v>6</v>
      </c>
      <c r="G349" s="35">
        <f t="shared" ca="1" si="73"/>
        <v>0</v>
      </c>
      <c r="H349" s="35">
        <f t="shared" ca="1" si="74"/>
        <v>0</v>
      </c>
      <c r="I349" s="35">
        <f t="shared" ca="1" si="66"/>
        <v>0</v>
      </c>
      <c r="J349" s="35">
        <f t="shared" ca="1" si="81"/>
        <v>0</v>
      </c>
      <c r="K349" s="35">
        <f t="shared" ca="1" si="82"/>
        <v>0</v>
      </c>
      <c r="L349" s="36" t="str">
        <f t="shared" ca="1" si="69"/>
        <v/>
      </c>
      <c r="M349" s="37" t="s">
        <v>48</v>
      </c>
      <c r="N349" s="38" t="s">
        <v>48</v>
      </c>
      <c r="O349" s="39" t="s">
        <v>636</v>
      </c>
      <c r="P349" s="40"/>
      <c r="Q349" s="41"/>
      <c r="R349" s="42" t="s">
        <v>138</v>
      </c>
      <c r="S349" s="43" t="s">
        <v>91</v>
      </c>
      <c r="T349" s="44">
        <v>1</v>
      </c>
      <c r="U349" s="45"/>
      <c r="V349" s="45"/>
      <c r="W349" s="46"/>
    </row>
    <row r="350" spans="1:23" s="47" customFormat="1" ht="22.5" x14ac:dyDescent="0.2">
      <c r="A350" s="34" t="str">
        <f t="shared" si="53"/>
        <v>S</v>
      </c>
      <c r="B350" s="35">
        <f t="shared" ca="1" si="67"/>
        <v>2</v>
      </c>
      <c r="C350" s="35" t="str">
        <f t="shared" ca="1" si="70"/>
        <v>S</v>
      </c>
      <c r="D350" s="35">
        <f t="shared" ca="1" si="68"/>
        <v>0</v>
      </c>
      <c r="E350" s="35">
        <f t="shared" ca="1" si="71"/>
        <v>4</v>
      </c>
      <c r="F350" s="35">
        <f t="shared" ca="1" si="72"/>
        <v>6</v>
      </c>
      <c r="G350" s="35">
        <f t="shared" ca="1" si="73"/>
        <v>0</v>
      </c>
      <c r="H350" s="35">
        <f t="shared" ca="1" si="74"/>
        <v>0</v>
      </c>
      <c r="I350" s="35">
        <f t="shared" ca="1" si="66"/>
        <v>0</v>
      </c>
      <c r="J350" s="35">
        <f t="shared" ca="1" si="81"/>
        <v>0</v>
      </c>
      <c r="K350" s="35">
        <f t="shared" ca="1" si="82"/>
        <v>0</v>
      </c>
      <c r="L350" s="36" t="str">
        <f t="shared" ca="1" si="69"/>
        <v/>
      </c>
      <c r="M350" s="37" t="s">
        <v>48</v>
      </c>
      <c r="N350" s="38" t="s">
        <v>48</v>
      </c>
      <c r="O350" s="39" t="s">
        <v>637</v>
      </c>
      <c r="P350" s="40"/>
      <c r="Q350" s="41"/>
      <c r="R350" s="42" t="s">
        <v>142</v>
      </c>
      <c r="S350" s="43" t="s">
        <v>74</v>
      </c>
      <c r="T350" s="44">
        <v>1</v>
      </c>
      <c r="U350" s="45"/>
      <c r="V350" s="45"/>
      <c r="W350" s="46"/>
    </row>
    <row r="351" spans="1:23" s="47" customFormat="1" ht="22.5" x14ac:dyDescent="0.2">
      <c r="A351" s="34" t="str">
        <f t="shared" si="53"/>
        <v>S</v>
      </c>
      <c r="B351" s="35">
        <f t="shared" ca="1" si="67"/>
        <v>2</v>
      </c>
      <c r="C351" s="35" t="str">
        <f t="shared" ca="1" si="70"/>
        <v>S</v>
      </c>
      <c r="D351" s="35">
        <f t="shared" ca="1" si="68"/>
        <v>0</v>
      </c>
      <c r="E351" s="35">
        <f t="shared" ca="1" si="71"/>
        <v>4</v>
      </c>
      <c r="F351" s="35">
        <f t="shared" ca="1" si="72"/>
        <v>6</v>
      </c>
      <c r="G351" s="35">
        <f t="shared" ca="1" si="73"/>
        <v>0</v>
      </c>
      <c r="H351" s="35">
        <f t="shared" ca="1" si="74"/>
        <v>0</v>
      </c>
      <c r="I351" s="35">
        <f t="shared" ca="1" si="66"/>
        <v>0</v>
      </c>
      <c r="J351" s="35">
        <f t="shared" ca="1" si="81"/>
        <v>0</v>
      </c>
      <c r="K351" s="35">
        <f t="shared" ca="1" si="82"/>
        <v>0</v>
      </c>
      <c r="L351" s="36" t="str">
        <f t="shared" ca="1" si="69"/>
        <v/>
      </c>
      <c r="M351" s="37" t="s">
        <v>48</v>
      </c>
      <c r="N351" s="38" t="s">
        <v>48</v>
      </c>
      <c r="O351" s="39" t="s">
        <v>638</v>
      </c>
      <c r="P351" s="40"/>
      <c r="Q351" s="41"/>
      <c r="R351" s="42" t="s">
        <v>639</v>
      </c>
      <c r="S351" s="43" t="s">
        <v>74</v>
      </c>
      <c r="T351" s="44">
        <v>2</v>
      </c>
      <c r="U351" s="45"/>
      <c r="V351" s="45"/>
      <c r="W351" s="46"/>
    </row>
    <row r="352" spans="1:23" s="47" customFormat="1" x14ac:dyDescent="0.2">
      <c r="A352" s="34" t="str">
        <f t="shared" si="53"/>
        <v>S</v>
      </c>
      <c r="B352" s="35">
        <f t="shared" ca="1" si="67"/>
        <v>2</v>
      </c>
      <c r="C352" s="35" t="str">
        <f t="shared" ca="1" si="70"/>
        <v>S</v>
      </c>
      <c r="D352" s="35">
        <f t="shared" ca="1" si="68"/>
        <v>0</v>
      </c>
      <c r="E352" s="35">
        <f t="shared" ca="1" si="71"/>
        <v>4</v>
      </c>
      <c r="F352" s="35">
        <f t="shared" ca="1" si="72"/>
        <v>6</v>
      </c>
      <c r="G352" s="35">
        <f t="shared" ca="1" si="73"/>
        <v>0</v>
      </c>
      <c r="H352" s="35">
        <f t="shared" ca="1" si="74"/>
        <v>0</v>
      </c>
      <c r="I352" s="35">
        <f t="shared" ca="1" si="66"/>
        <v>0</v>
      </c>
      <c r="J352" s="35">
        <f t="shared" ca="1" si="81"/>
        <v>0</v>
      </c>
      <c r="K352" s="35">
        <f t="shared" ca="1" si="82"/>
        <v>0</v>
      </c>
      <c r="L352" s="36" t="str">
        <f t="shared" ca="1" si="69"/>
        <v/>
      </c>
      <c r="M352" s="37" t="s">
        <v>48</v>
      </c>
      <c r="N352" s="38" t="s">
        <v>48</v>
      </c>
      <c r="O352" s="39" t="s">
        <v>640</v>
      </c>
      <c r="P352" s="40"/>
      <c r="Q352" s="41"/>
      <c r="R352" s="42" t="s">
        <v>144</v>
      </c>
      <c r="S352" s="43" t="s">
        <v>91</v>
      </c>
      <c r="T352" s="44">
        <v>4</v>
      </c>
      <c r="U352" s="45"/>
      <c r="V352" s="45"/>
      <c r="W352" s="46"/>
    </row>
    <row r="353" spans="1:23" s="47" customFormat="1" ht="22.5" x14ac:dyDescent="0.2">
      <c r="A353" s="34" t="str">
        <f t="shared" si="53"/>
        <v>S</v>
      </c>
      <c r="B353" s="35">
        <f t="shared" ca="1" si="67"/>
        <v>2</v>
      </c>
      <c r="C353" s="35" t="str">
        <f t="shared" ca="1" si="70"/>
        <v>S</v>
      </c>
      <c r="D353" s="35">
        <f t="shared" ca="1" si="68"/>
        <v>0</v>
      </c>
      <c r="E353" s="35">
        <f t="shared" ca="1" si="71"/>
        <v>4</v>
      </c>
      <c r="F353" s="35">
        <f t="shared" ca="1" si="72"/>
        <v>6</v>
      </c>
      <c r="G353" s="35">
        <f t="shared" ca="1" si="73"/>
        <v>0</v>
      </c>
      <c r="H353" s="35">
        <f t="shared" ca="1" si="74"/>
        <v>0</v>
      </c>
      <c r="I353" s="35">
        <f t="shared" ca="1" si="66"/>
        <v>0</v>
      </c>
      <c r="J353" s="35">
        <f t="shared" ca="1" si="81"/>
        <v>0</v>
      </c>
      <c r="K353" s="35">
        <f t="shared" ca="1" si="82"/>
        <v>0</v>
      </c>
      <c r="L353" s="36" t="str">
        <f t="shared" ca="1" si="69"/>
        <v/>
      </c>
      <c r="M353" s="37" t="s">
        <v>48</v>
      </c>
      <c r="N353" s="38" t="s">
        <v>48</v>
      </c>
      <c r="O353" s="39" t="s">
        <v>641</v>
      </c>
      <c r="P353" s="40"/>
      <c r="Q353" s="41"/>
      <c r="R353" s="42" t="s">
        <v>642</v>
      </c>
      <c r="S353" s="43" t="s">
        <v>74</v>
      </c>
      <c r="T353" s="44">
        <v>7</v>
      </c>
      <c r="U353" s="45"/>
      <c r="V353" s="45"/>
      <c r="W353" s="46"/>
    </row>
    <row r="354" spans="1:23" s="47" customFormat="1" ht="22.5" x14ac:dyDescent="0.2">
      <c r="A354" s="34" t="str">
        <f t="shared" si="53"/>
        <v>S</v>
      </c>
      <c r="B354" s="35">
        <f t="shared" ca="1" si="67"/>
        <v>2</v>
      </c>
      <c r="C354" s="35" t="str">
        <f t="shared" ca="1" si="70"/>
        <v>S</v>
      </c>
      <c r="D354" s="35">
        <f t="shared" ca="1" si="68"/>
        <v>0</v>
      </c>
      <c r="E354" s="35">
        <f t="shared" ca="1" si="71"/>
        <v>4</v>
      </c>
      <c r="F354" s="35">
        <f t="shared" ca="1" si="72"/>
        <v>6</v>
      </c>
      <c r="G354" s="35">
        <f t="shared" ca="1" si="73"/>
        <v>0</v>
      </c>
      <c r="H354" s="35">
        <f t="shared" ca="1" si="74"/>
        <v>0</v>
      </c>
      <c r="I354" s="35">
        <f t="shared" ca="1" si="66"/>
        <v>0</v>
      </c>
      <c r="J354" s="35">
        <f t="shared" ca="1" si="81"/>
        <v>0</v>
      </c>
      <c r="K354" s="35">
        <f t="shared" ca="1" si="82"/>
        <v>0</v>
      </c>
      <c r="L354" s="36" t="str">
        <f t="shared" ca="1" si="69"/>
        <v/>
      </c>
      <c r="M354" s="37" t="s">
        <v>48</v>
      </c>
      <c r="N354" s="38" t="s">
        <v>48</v>
      </c>
      <c r="O354" s="39" t="s">
        <v>643</v>
      </c>
      <c r="P354" s="40"/>
      <c r="Q354" s="41"/>
      <c r="R354" s="42" t="s">
        <v>491</v>
      </c>
      <c r="S354" s="43" t="s">
        <v>74</v>
      </c>
      <c r="T354" s="44">
        <v>7</v>
      </c>
      <c r="U354" s="45"/>
      <c r="V354" s="45"/>
      <c r="W354" s="46"/>
    </row>
    <row r="355" spans="1:23" s="47" customFormat="1" ht="45" x14ac:dyDescent="0.2">
      <c r="A355" s="34" t="str">
        <f t="shared" si="53"/>
        <v>S</v>
      </c>
      <c r="B355" s="35">
        <f t="shared" ca="1" si="67"/>
        <v>2</v>
      </c>
      <c r="C355" s="35" t="str">
        <f t="shared" ca="1" si="70"/>
        <v>S</v>
      </c>
      <c r="D355" s="35">
        <f t="shared" ca="1" si="68"/>
        <v>0</v>
      </c>
      <c r="E355" s="35">
        <f t="shared" ca="1" si="71"/>
        <v>4</v>
      </c>
      <c r="F355" s="35">
        <f t="shared" ca="1" si="72"/>
        <v>6</v>
      </c>
      <c r="G355" s="35">
        <f t="shared" ca="1" si="73"/>
        <v>0</v>
      </c>
      <c r="H355" s="35">
        <f t="shared" ca="1" si="74"/>
        <v>0</v>
      </c>
      <c r="I355" s="35">
        <f t="shared" ca="1" si="66"/>
        <v>0</v>
      </c>
      <c r="J355" s="35">
        <f t="shared" ca="1" si="81"/>
        <v>0</v>
      </c>
      <c r="K355" s="35">
        <f t="shared" ca="1" si="82"/>
        <v>0</v>
      </c>
      <c r="L355" s="36" t="str">
        <f t="shared" ca="1" si="69"/>
        <v/>
      </c>
      <c r="M355" s="37" t="s">
        <v>48</v>
      </c>
      <c r="N355" s="38" t="s">
        <v>48</v>
      </c>
      <c r="O355" s="39" t="s">
        <v>644</v>
      </c>
      <c r="P355" s="40"/>
      <c r="Q355" s="41"/>
      <c r="R355" s="42" t="s">
        <v>500</v>
      </c>
      <c r="S355" s="43" t="s">
        <v>74</v>
      </c>
      <c r="T355" s="44">
        <v>1</v>
      </c>
      <c r="U355" s="45"/>
      <c r="V355" s="45"/>
      <c r="W355" s="46"/>
    </row>
    <row r="356" spans="1:23" s="47" customFormat="1" ht="22.5" x14ac:dyDescent="0.2">
      <c r="A356" s="34" t="str">
        <f t="shared" si="53"/>
        <v>S</v>
      </c>
      <c r="B356" s="35">
        <f t="shared" ca="1" si="67"/>
        <v>2</v>
      </c>
      <c r="C356" s="35" t="str">
        <f t="shared" ca="1" si="70"/>
        <v>S</v>
      </c>
      <c r="D356" s="35">
        <f t="shared" ca="1" si="68"/>
        <v>0</v>
      </c>
      <c r="E356" s="35">
        <f t="shared" ca="1" si="71"/>
        <v>4</v>
      </c>
      <c r="F356" s="35">
        <f t="shared" ca="1" si="72"/>
        <v>6</v>
      </c>
      <c r="G356" s="35">
        <f t="shared" ca="1" si="73"/>
        <v>0</v>
      </c>
      <c r="H356" s="35">
        <f t="shared" ca="1" si="74"/>
        <v>0</v>
      </c>
      <c r="I356" s="35">
        <f t="shared" ca="1" si="66"/>
        <v>0</v>
      </c>
      <c r="J356" s="35">
        <f t="shared" ca="1" si="81"/>
        <v>0</v>
      </c>
      <c r="K356" s="35">
        <f t="shared" ca="1" si="82"/>
        <v>0</v>
      </c>
      <c r="L356" s="36" t="str">
        <f t="shared" ca="1" si="69"/>
        <v/>
      </c>
      <c r="M356" s="37" t="s">
        <v>48</v>
      </c>
      <c r="N356" s="38" t="s">
        <v>48</v>
      </c>
      <c r="O356" s="39" t="s">
        <v>645</v>
      </c>
      <c r="P356" s="40"/>
      <c r="Q356" s="41"/>
      <c r="R356" s="42" t="s">
        <v>646</v>
      </c>
      <c r="S356" s="43" t="s">
        <v>74</v>
      </c>
      <c r="T356" s="44">
        <v>2</v>
      </c>
      <c r="U356" s="45"/>
      <c r="V356" s="45"/>
      <c r="W356" s="46"/>
    </row>
    <row r="357" spans="1:23" s="47" customFormat="1" ht="22.5" x14ac:dyDescent="0.2">
      <c r="A357" s="34" t="str">
        <f t="shared" si="53"/>
        <v>S</v>
      </c>
      <c r="B357" s="35">
        <f t="shared" ca="1" si="67"/>
        <v>2</v>
      </c>
      <c r="C357" s="35" t="str">
        <f t="shared" ca="1" si="70"/>
        <v>S</v>
      </c>
      <c r="D357" s="35">
        <f t="shared" ca="1" si="68"/>
        <v>0</v>
      </c>
      <c r="E357" s="35">
        <f t="shared" ca="1" si="71"/>
        <v>4</v>
      </c>
      <c r="F357" s="35">
        <f t="shared" ca="1" si="72"/>
        <v>6</v>
      </c>
      <c r="G357" s="35">
        <f t="shared" ca="1" si="73"/>
        <v>0</v>
      </c>
      <c r="H357" s="35">
        <f t="shared" ca="1" si="74"/>
        <v>0</v>
      </c>
      <c r="I357" s="35">
        <f t="shared" ca="1" si="66"/>
        <v>0</v>
      </c>
      <c r="J357" s="35">
        <f t="shared" ca="1" si="81"/>
        <v>0</v>
      </c>
      <c r="K357" s="35">
        <f t="shared" ca="1" si="82"/>
        <v>0</v>
      </c>
      <c r="L357" s="36" t="str">
        <f t="shared" ca="1" si="69"/>
        <v/>
      </c>
      <c r="M357" s="37" t="s">
        <v>48</v>
      </c>
      <c r="N357" s="38" t="s">
        <v>48</v>
      </c>
      <c r="O357" s="39" t="s">
        <v>647</v>
      </c>
      <c r="P357" s="40"/>
      <c r="Q357" s="41"/>
      <c r="R357" s="42" t="s">
        <v>165</v>
      </c>
      <c r="S357" s="43" t="s">
        <v>74</v>
      </c>
      <c r="T357" s="44">
        <v>4</v>
      </c>
      <c r="U357" s="45"/>
      <c r="V357" s="45"/>
      <c r="W357" s="46"/>
    </row>
    <row r="358" spans="1:23" s="47" customFormat="1" ht="20.100000000000001" customHeight="1" x14ac:dyDescent="0.2">
      <c r="A358" s="34">
        <f t="shared" si="53"/>
        <v>2</v>
      </c>
      <c r="B358" s="35">
        <f t="shared" ca="1" si="67"/>
        <v>2</v>
      </c>
      <c r="C358" s="35">
        <f t="shared" ca="1" si="70"/>
        <v>2</v>
      </c>
      <c r="D358" s="35">
        <f t="shared" ca="1" si="68"/>
        <v>46</v>
      </c>
      <c r="E358" s="35">
        <f t="shared" ca="1" si="71"/>
        <v>4</v>
      </c>
      <c r="F358" s="35">
        <f t="shared" ca="1" si="72"/>
        <v>7</v>
      </c>
      <c r="G358" s="35">
        <f t="shared" ca="1" si="73"/>
        <v>0</v>
      </c>
      <c r="H358" s="35">
        <f t="shared" ca="1" si="74"/>
        <v>0</v>
      </c>
      <c r="I358" s="35">
        <f t="shared" ca="1" si="66"/>
        <v>0</v>
      </c>
      <c r="J358" s="35">
        <f t="shared" ca="1" si="81"/>
        <v>83</v>
      </c>
      <c r="K358" s="35">
        <f t="shared" ca="1" si="82"/>
        <v>46</v>
      </c>
      <c r="L358" s="36" t="str">
        <f t="shared" ca="1" si="69"/>
        <v/>
      </c>
      <c r="M358" s="37" t="s">
        <v>57</v>
      </c>
      <c r="N358" s="38" t="s">
        <v>57</v>
      </c>
      <c r="O358" s="70" t="s">
        <v>648</v>
      </c>
      <c r="P358" s="40"/>
      <c r="Q358" s="41"/>
      <c r="R358" s="71" t="s">
        <v>167</v>
      </c>
      <c r="S358" s="43" t="s">
        <v>56</v>
      </c>
      <c r="T358" s="44"/>
      <c r="U358" s="45"/>
      <c r="V358" s="45"/>
      <c r="W358" s="72"/>
    </row>
    <row r="359" spans="1:23" s="47" customFormat="1" x14ac:dyDescent="0.2">
      <c r="A359" s="34">
        <f t="shared" si="53"/>
        <v>3</v>
      </c>
      <c r="B359" s="35">
        <f t="shared" ca="1" si="67"/>
        <v>3</v>
      </c>
      <c r="C359" s="35">
        <f t="shared" ca="1" si="70"/>
        <v>3</v>
      </c>
      <c r="D359" s="35">
        <f t="shared" ca="1" si="68"/>
        <v>11</v>
      </c>
      <c r="E359" s="35">
        <f t="shared" ca="1" si="71"/>
        <v>4</v>
      </c>
      <c r="F359" s="35">
        <f t="shared" ca="1" si="72"/>
        <v>7</v>
      </c>
      <c r="G359" s="35">
        <f t="shared" ca="1" si="73"/>
        <v>1</v>
      </c>
      <c r="H359" s="35">
        <f t="shared" ca="1" si="74"/>
        <v>0</v>
      </c>
      <c r="I359" s="35">
        <f t="shared" ca="1" si="66"/>
        <v>0</v>
      </c>
      <c r="J359" s="35">
        <f t="shared" ca="1" si="81"/>
        <v>45</v>
      </c>
      <c r="K359" s="35">
        <f t="shared" ca="1" si="82"/>
        <v>11</v>
      </c>
      <c r="L359" s="36" t="str">
        <f t="shared" ca="1" si="69"/>
        <v/>
      </c>
      <c r="M359" s="37" t="s">
        <v>168</v>
      </c>
      <c r="N359" s="38" t="s">
        <v>168</v>
      </c>
      <c r="O359" s="39" t="s">
        <v>649</v>
      </c>
      <c r="P359" s="40"/>
      <c r="Q359" s="41"/>
      <c r="R359" s="42" t="s">
        <v>170</v>
      </c>
      <c r="S359" s="43" t="s">
        <v>56</v>
      </c>
      <c r="T359" s="44"/>
      <c r="U359" s="45"/>
      <c r="V359" s="45"/>
      <c r="W359" s="46"/>
    </row>
    <row r="360" spans="1:23" s="47" customFormat="1" ht="33.75" x14ac:dyDescent="0.2">
      <c r="A360" s="34" t="str">
        <f t="shared" si="53"/>
        <v>S</v>
      </c>
      <c r="B360" s="35">
        <f t="shared" ca="1" si="67"/>
        <v>3</v>
      </c>
      <c r="C360" s="35" t="str">
        <f t="shared" ca="1" si="70"/>
        <v>S</v>
      </c>
      <c r="D360" s="35">
        <f t="shared" ca="1" si="68"/>
        <v>0</v>
      </c>
      <c r="E360" s="35">
        <f t="shared" ca="1" si="71"/>
        <v>4</v>
      </c>
      <c r="F360" s="35">
        <f t="shared" ca="1" si="72"/>
        <v>7</v>
      </c>
      <c r="G360" s="35">
        <f t="shared" ca="1" si="73"/>
        <v>1</v>
      </c>
      <c r="H360" s="35">
        <f t="shared" ca="1" si="74"/>
        <v>0</v>
      </c>
      <c r="I360" s="35">
        <f t="shared" ca="1" si="66"/>
        <v>0</v>
      </c>
      <c r="J360" s="35">
        <f t="shared" ca="1" si="81"/>
        <v>0</v>
      </c>
      <c r="K360" s="35">
        <f t="shared" ca="1" si="82"/>
        <v>0</v>
      </c>
      <c r="L360" s="36" t="str">
        <f t="shared" ca="1" si="69"/>
        <v/>
      </c>
      <c r="M360" s="37" t="s">
        <v>48</v>
      </c>
      <c r="N360" s="38" t="s">
        <v>48</v>
      </c>
      <c r="O360" s="39" t="s">
        <v>650</v>
      </c>
      <c r="P360" s="40"/>
      <c r="Q360" s="41"/>
      <c r="R360" s="42" t="s">
        <v>651</v>
      </c>
      <c r="S360" s="43" t="s">
        <v>74</v>
      </c>
      <c r="T360" s="44">
        <v>5</v>
      </c>
      <c r="U360" s="45"/>
      <c r="V360" s="45"/>
      <c r="W360" s="46"/>
    </row>
    <row r="361" spans="1:23" s="47" customFormat="1" ht="22.5" x14ac:dyDescent="0.2">
      <c r="A361" s="34" t="str">
        <f t="shared" si="53"/>
        <v>S</v>
      </c>
      <c r="B361" s="35">
        <f t="shared" ca="1" si="67"/>
        <v>3</v>
      </c>
      <c r="C361" s="35" t="str">
        <f t="shared" ca="1" si="70"/>
        <v>S</v>
      </c>
      <c r="D361" s="35">
        <f t="shared" ca="1" si="68"/>
        <v>0</v>
      </c>
      <c r="E361" s="35">
        <f t="shared" ca="1" si="71"/>
        <v>4</v>
      </c>
      <c r="F361" s="35">
        <f t="shared" ca="1" si="72"/>
        <v>7</v>
      </c>
      <c r="G361" s="35">
        <f t="shared" ca="1" si="73"/>
        <v>1</v>
      </c>
      <c r="H361" s="35">
        <f t="shared" ca="1" si="74"/>
        <v>0</v>
      </c>
      <c r="I361" s="35">
        <f t="shared" ca="1" si="66"/>
        <v>0</v>
      </c>
      <c r="J361" s="35">
        <f t="shared" ca="1" si="81"/>
        <v>0</v>
      </c>
      <c r="K361" s="35">
        <f t="shared" ca="1" si="82"/>
        <v>0</v>
      </c>
      <c r="L361" s="36" t="str">
        <f t="shared" ca="1" si="69"/>
        <v/>
      </c>
      <c r="M361" s="37" t="s">
        <v>48</v>
      </c>
      <c r="N361" s="38" t="s">
        <v>48</v>
      </c>
      <c r="O361" s="39" t="s">
        <v>652</v>
      </c>
      <c r="P361" s="40"/>
      <c r="Q361" s="41"/>
      <c r="R361" s="42" t="s">
        <v>653</v>
      </c>
      <c r="S361" s="43" t="s">
        <v>74</v>
      </c>
      <c r="T361" s="44">
        <v>5</v>
      </c>
      <c r="U361" s="45"/>
      <c r="V361" s="45"/>
      <c r="W361" s="46"/>
    </row>
    <row r="362" spans="1:23" s="47" customFormat="1" ht="22.5" x14ac:dyDescent="0.2">
      <c r="A362" s="34" t="str">
        <f t="shared" si="53"/>
        <v>S</v>
      </c>
      <c r="B362" s="35">
        <f t="shared" ca="1" si="67"/>
        <v>3</v>
      </c>
      <c r="C362" s="35" t="str">
        <f t="shared" ca="1" si="70"/>
        <v>S</v>
      </c>
      <c r="D362" s="35">
        <f t="shared" ca="1" si="68"/>
        <v>0</v>
      </c>
      <c r="E362" s="35">
        <f t="shared" ca="1" si="71"/>
        <v>4</v>
      </c>
      <c r="F362" s="35">
        <f t="shared" ca="1" si="72"/>
        <v>7</v>
      </c>
      <c r="G362" s="35">
        <f t="shared" ca="1" si="73"/>
        <v>1</v>
      </c>
      <c r="H362" s="35">
        <f t="shared" ca="1" si="74"/>
        <v>0</v>
      </c>
      <c r="I362" s="35">
        <f t="shared" ca="1" si="66"/>
        <v>0</v>
      </c>
      <c r="J362" s="35">
        <f t="shared" ca="1" si="81"/>
        <v>0</v>
      </c>
      <c r="K362" s="35">
        <f t="shared" ca="1" si="82"/>
        <v>0</v>
      </c>
      <c r="L362" s="36" t="str">
        <f t="shared" ca="1" si="69"/>
        <v/>
      </c>
      <c r="M362" s="37" t="s">
        <v>48</v>
      </c>
      <c r="N362" s="38" t="s">
        <v>48</v>
      </c>
      <c r="O362" s="39" t="s">
        <v>654</v>
      </c>
      <c r="P362" s="40"/>
      <c r="Q362" s="41"/>
      <c r="R362" s="42" t="s">
        <v>655</v>
      </c>
      <c r="S362" s="43" t="s">
        <v>91</v>
      </c>
      <c r="T362" s="44">
        <v>5</v>
      </c>
      <c r="U362" s="45"/>
      <c r="V362" s="45"/>
      <c r="W362" s="46"/>
    </row>
    <row r="363" spans="1:23" s="47" customFormat="1" ht="22.5" x14ac:dyDescent="0.2">
      <c r="A363" s="34" t="str">
        <f t="shared" si="53"/>
        <v>S</v>
      </c>
      <c r="B363" s="35">
        <f t="shared" ca="1" si="67"/>
        <v>3</v>
      </c>
      <c r="C363" s="35" t="str">
        <f t="shared" ca="1" si="70"/>
        <v>S</v>
      </c>
      <c r="D363" s="35">
        <f t="shared" ca="1" si="68"/>
        <v>0</v>
      </c>
      <c r="E363" s="35">
        <f t="shared" ca="1" si="71"/>
        <v>4</v>
      </c>
      <c r="F363" s="35">
        <f t="shared" ca="1" si="72"/>
        <v>7</v>
      </c>
      <c r="G363" s="35">
        <f t="shared" ca="1" si="73"/>
        <v>1</v>
      </c>
      <c r="H363" s="35">
        <f t="shared" ca="1" si="74"/>
        <v>0</v>
      </c>
      <c r="I363" s="35">
        <f t="shared" ca="1" si="66"/>
        <v>0</v>
      </c>
      <c r="J363" s="35">
        <f t="shared" ca="1" si="81"/>
        <v>0</v>
      </c>
      <c r="K363" s="35">
        <f t="shared" ca="1" si="82"/>
        <v>0</v>
      </c>
      <c r="L363" s="36" t="str">
        <f t="shared" ca="1" si="69"/>
        <v/>
      </c>
      <c r="M363" s="37" t="s">
        <v>48</v>
      </c>
      <c r="N363" s="38" t="s">
        <v>48</v>
      </c>
      <c r="O363" s="39" t="s">
        <v>656</v>
      </c>
      <c r="P363" s="40"/>
      <c r="Q363" s="41"/>
      <c r="R363" s="42" t="s">
        <v>657</v>
      </c>
      <c r="S363" s="43" t="s">
        <v>74</v>
      </c>
      <c r="T363" s="44">
        <v>5</v>
      </c>
      <c r="U363" s="45"/>
      <c r="V363" s="45"/>
      <c r="W363" s="46"/>
    </row>
    <row r="364" spans="1:23" s="47" customFormat="1" ht="22.5" x14ac:dyDescent="0.2">
      <c r="A364" s="34" t="str">
        <f t="shared" si="53"/>
        <v>S</v>
      </c>
      <c r="B364" s="35">
        <f t="shared" ca="1" si="67"/>
        <v>3</v>
      </c>
      <c r="C364" s="35" t="str">
        <f t="shared" ca="1" si="70"/>
        <v>S</v>
      </c>
      <c r="D364" s="35">
        <f t="shared" ca="1" si="68"/>
        <v>0</v>
      </c>
      <c r="E364" s="35">
        <f t="shared" ca="1" si="71"/>
        <v>4</v>
      </c>
      <c r="F364" s="35">
        <f t="shared" ca="1" si="72"/>
        <v>7</v>
      </c>
      <c r="G364" s="35">
        <f t="shared" ca="1" si="73"/>
        <v>1</v>
      </c>
      <c r="H364" s="35">
        <f t="shared" ca="1" si="74"/>
        <v>0</v>
      </c>
      <c r="I364" s="35">
        <f t="shared" ca="1" si="66"/>
        <v>0</v>
      </c>
      <c r="J364" s="35">
        <f t="shared" ca="1" si="81"/>
        <v>0</v>
      </c>
      <c r="K364" s="35">
        <f t="shared" ca="1" si="82"/>
        <v>0</v>
      </c>
      <c r="L364" s="36" t="str">
        <f t="shared" ca="1" si="69"/>
        <v/>
      </c>
      <c r="M364" s="37" t="s">
        <v>48</v>
      </c>
      <c r="N364" s="38" t="s">
        <v>48</v>
      </c>
      <c r="O364" s="39" t="s">
        <v>658</v>
      </c>
      <c r="P364" s="40"/>
      <c r="Q364" s="41"/>
      <c r="R364" s="42" t="s">
        <v>659</v>
      </c>
      <c r="S364" s="43" t="s">
        <v>74</v>
      </c>
      <c r="T364" s="44">
        <v>5</v>
      </c>
      <c r="U364" s="45"/>
      <c r="V364" s="45"/>
      <c r="W364" s="46"/>
    </row>
    <row r="365" spans="1:23" s="47" customFormat="1" ht="22.5" x14ac:dyDescent="0.2">
      <c r="A365" s="34" t="str">
        <f t="shared" si="53"/>
        <v>S</v>
      </c>
      <c r="B365" s="35">
        <f t="shared" ca="1" si="67"/>
        <v>3</v>
      </c>
      <c r="C365" s="35" t="str">
        <f t="shared" ca="1" si="70"/>
        <v>S</v>
      </c>
      <c r="D365" s="35">
        <f t="shared" ca="1" si="68"/>
        <v>0</v>
      </c>
      <c r="E365" s="35">
        <f t="shared" ca="1" si="71"/>
        <v>4</v>
      </c>
      <c r="F365" s="35">
        <f t="shared" ca="1" si="72"/>
        <v>7</v>
      </c>
      <c r="G365" s="35">
        <f t="shared" ca="1" si="73"/>
        <v>1</v>
      </c>
      <c r="H365" s="35">
        <f t="shared" ca="1" si="74"/>
        <v>0</v>
      </c>
      <c r="I365" s="35">
        <f t="shared" ca="1" si="66"/>
        <v>0</v>
      </c>
      <c r="J365" s="35">
        <f t="shared" ca="1" si="81"/>
        <v>0</v>
      </c>
      <c r="K365" s="35">
        <f t="shared" ca="1" si="82"/>
        <v>0</v>
      </c>
      <c r="L365" s="36" t="str">
        <f t="shared" ca="1" si="69"/>
        <v/>
      </c>
      <c r="M365" s="37" t="s">
        <v>48</v>
      </c>
      <c r="N365" s="38" t="s">
        <v>48</v>
      </c>
      <c r="O365" s="39" t="s">
        <v>660</v>
      </c>
      <c r="P365" s="40"/>
      <c r="Q365" s="41"/>
      <c r="R365" s="42" t="s">
        <v>661</v>
      </c>
      <c r="S365" s="43" t="s">
        <v>74</v>
      </c>
      <c r="T365" s="44">
        <v>5</v>
      </c>
      <c r="U365" s="45"/>
      <c r="V365" s="45"/>
      <c r="W365" s="46"/>
    </row>
    <row r="366" spans="1:23" s="47" customFormat="1" ht="22.5" x14ac:dyDescent="0.2">
      <c r="A366" s="34" t="str">
        <f t="shared" si="53"/>
        <v>S</v>
      </c>
      <c r="B366" s="35">
        <f t="shared" ca="1" si="67"/>
        <v>3</v>
      </c>
      <c r="C366" s="35" t="str">
        <f t="shared" ca="1" si="70"/>
        <v>S</v>
      </c>
      <c r="D366" s="35">
        <f t="shared" ca="1" si="68"/>
        <v>0</v>
      </c>
      <c r="E366" s="35">
        <f t="shared" ca="1" si="71"/>
        <v>4</v>
      </c>
      <c r="F366" s="35">
        <f t="shared" ca="1" si="72"/>
        <v>7</v>
      </c>
      <c r="G366" s="35">
        <f t="shared" ca="1" si="73"/>
        <v>1</v>
      </c>
      <c r="H366" s="35">
        <f t="shared" ca="1" si="74"/>
        <v>0</v>
      </c>
      <c r="I366" s="35">
        <f t="shared" ca="1" si="66"/>
        <v>0</v>
      </c>
      <c r="J366" s="35">
        <f t="shared" ca="1" si="81"/>
        <v>0</v>
      </c>
      <c r="K366" s="35">
        <f t="shared" ca="1" si="82"/>
        <v>0</v>
      </c>
      <c r="L366" s="36" t="str">
        <f t="shared" ca="1" si="69"/>
        <v/>
      </c>
      <c r="M366" s="37" t="s">
        <v>48</v>
      </c>
      <c r="N366" s="38" t="s">
        <v>48</v>
      </c>
      <c r="O366" s="39" t="s">
        <v>662</v>
      </c>
      <c r="P366" s="40"/>
      <c r="Q366" s="41"/>
      <c r="R366" s="42" t="s">
        <v>663</v>
      </c>
      <c r="S366" s="43" t="s">
        <v>74</v>
      </c>
      <c r="T366" s="44">
        <v>5</v>
      </c>
      <c r="U366" s="45"/>
      <c r="V366" s="45"/>
      <c r="W366" s="46"/>
    </row>
    <row r="367" spans="1:23" s="47" customFormat="1" ht="33.75" x14ac:dyDescent="0.2">
      <c r="A367" s="34" t="str">
        <f t="shared" si="53"/>
        <v>S</v>
      </c>
      <c r="B367" s="35">
        <f t="shared" ca="1" si="67"/>
        <v>3</v>
      </c>
      <c r="C367" s="35" t="str">
        <f t="shared" ca="1" si="70"/>
        <v>S</v>
      </c>
      <c r="D367" s="35">
        <f t="shared" ca="1" si="68"/>
        <v>0</v>
      </c>
      <c r="E367" s="35">
        <f t="shared" ca="1" si="71"/>
        <v>4</v>
      </c>
      <c r="F367" s="35">
        <f t="shared" ca="1" si="72"/>
        <v>7</v>
      </c>
      <c r="G367" s="35">
        <f t="shared" ca="1" si="73"/>
        <v>1</v>
      </c>
      <c r="H367" s="35">
        <f t="shared" ca="1" si="74"/>
        <v>0</v>
      </c>
      <c r="I367" s="35">
        <f t="shared" ca="1" si="66"/>
        <v>0</v>
      </c>
      <c r="J367" s="35">
        <f t="shared" ca="1" si="81"/>
        <v>0</v>
      </c>
      <c r="K367" s="35">
        <f t="shared" ca="1" si="82"/>
        <v>0</v>
      </c>
      <c r="L367" s="36" t="str">
        <f t="shared" ca="1" si="69"/>
        <v/>
      </c>
      <c r="M367" s="37" t="s">
        <v>48</v>
      </c>
      <c r="N367" s="38" t="s">
        <v>48</v>
      </c>
      <c r="O367" s="39" t="s">
        <v>664</v>
      </c>
      <c r="P367" s="40"/>
      <c r="Q367" s="41"/>
      <c r="R367" s="42" t="s">
        <v>665</v>
      </c>
      <c r="S367" s="43" t="s">
        <v>74</v>
      </c>
      <c r="T367" s="44">
        <v>5</v>
      </c>
      <c r="U367" s="45"/>
      <c r="V367" s="45"/>
      <c r="W367" s="46"/>
    </row>
    <row r="368" spans="1:23" s="47" customFormat="1" ht="33.75" x14ac:dyDescent="0.2">
      <c r="A368" s="34" t="str">
        <f t="shared" si="53"/>
        <v>S</v>
      </c>
      <c r="B368" s="35">
        <f t="shared" ca="1" si="67"/>
        <v>3</v>
      </c>
      <c r="C368" s="35" t="str">
        <f t="shared" ca="1" si="70"/>
        <v>S</v>
      </c>
      <c r="D368" s="35">
        <f t="shared" ca="1" si="68"/>
        <v>0</v>
      </c>
      <c r="E368" s="35">
        <f t="shared" ca="1" si="71"/>
        <v>4</v>
      </c>
      <c r="F368" s="35">
        <f t="shared" ca="1" si="72"/>
        <v>7</v>
      </c>
      <c r="G368" s="35">
        <f t="shared" ca="1" si="73"/>
        <v>1</v>
      </c>
      <c r="H368" s="35">
        <f t="shared" ca="1" si="74"/>
        <v>0</v>
      </c>
      <c r="I368" s="35">
        <f t="shared" ca="1" si="66"/>
        <v>0</v>
      </c>
      <c r="J368" s="35">
        <f t="shared" ca="1" si="81"/>
        <v>0</v>
      </c>
      <c r="K368" s="35">
        <f t="shared" ca="1" si="82"/>
        <v>0</v>
      </c>
      <c r="L368" s="36" t="str">
        <f t="shared" ca="1" si="69"/>
        <v/>
      </c>
      <c r="M368" s="37" t="s">
        <v>48</v>
      </c>
      <c r="N368" s="38" t="s">
        <v>48</v>
      </c>
      <c r="O368" s="39" t="s">
        <v>666</v>
      </c>
      <c r="P368" s="40"/>
      <c r="Q368" s="41"/>
      <c r="R368" s="42" t="s">
        <v>667</v>
      </c>
      <c r="S368" s="43" t="s">
        <v>74</v>
      </c>
      <c r="T368" s="44">
        <v>2</v>
      </c>
      <c r="U368" s="45"/>
      <c r="V368" s="45"/>
      <c r="W368" s="46"/>
    </row>
    <row r="369" spans="1:23" s="47" customFormat="1" x14ac:dyDescent="0.2">
      <c r="A369" s="34" t="str">
        <f t="shared" si="53"/>
        <v>S</v>
      </c>
      <c r="B369" s="35">
        <f t="shared" ca="1" si="67"/>
        <v>3</v>
      </c>
      <c r="C369" s="35" t="str">
        <f t="shared" ca="1" si="70"/>
        <v>S</v>
      </c>
      <c r="D369" s="35">
        <f t="shared" ca="1" si="68"/>
        <v>0</v>
      </c>
      <c r="E369" s="35">
        <f t="shared" ca="1" si="71"/>
        <v>4</v>
      </c>
      <c r="F369" s="35">
        <f t="shared" ca="1" si="72"/>
        <v>7</v>
      </c>
      <c r="G369" s="35">
        <f t="shared" ca="1" si="73"/>
        <v>1</v>
      </c>
      <c r="H369" s="35">
        <f t="shared" ca="1" si="74"/>
        <v>0</v>
      </c>
      <c r="I369" s="35">
        <f t="shared" ca="1" si="66"/>
        <v>0</v>
      </c>
      <c r="J369" s="35">
        <f t="shared" ca="1" si="81"/>
        <v>0</v>
      </c>
      <c r="K369" s="35">
        <f t="shared" ca="1" si="82"/>
        <v>0</v>
      </c>
      <c r="L369" s="36" t="str">
        <f t="shared" ca="1" si="69"/>
        <v/>
      </c>
      <c r="M369" s="37" t="s">
        <v>48</v>
      </c>
      <c r="N369" s="38" t="s">
        <v>48</v>
      </c>
      <c r="O369" s="39" t="s">
        <v>668</v>
      </c>
      <c r="P369" s="40"/>
      <c r="Q369" s="41"/>
      <c r="R369" s="42" t="s">
        <v>669</v>
      </c>
      <c r="S369" s="43" t="s">
        <v>74</v>
      </c>
      <c r="T369" s="44">
        <v>2</v>
      </c>
      <c r="U369" s="45"/>
      <c r="V369" s="45"/>
      <c r="W369" s="46"/>
    </row>
    <row r="370" spans="1:23" s="47" customFormat="1" x14ac:dyDescent="0.2">
      <c r="A370" s="34">
        <f t="shared" si="53"/>
        <v>3</v>
      </c>
      <c r="B370" s="35">
        <f t="shared" ca="1" si="67"/>
        <v>3</v>
      </c>
      <c r="C370" s="35">
        <f t="shared" ca="1" si="70"/>
        <v>3</v>
      </c>
      <c r="D370" s="35">
        <f t="shared" ca="1" si="68"/>
        <v>17</v>
      </c>
      <c r="E370" s="35">
        <f t="shared" ca="1" si="71"/>
        <v>4</v>
      </c>
      <c r="F370" s="35">
        <f t="shared" ca="1" si="72"/>
        <v>7</v>
      </c>
      <c r="G370" s="35">
        <f t="shared" ca="1" si="73"/>
        <v>2</v>
      </c>
      <c r="H370" s="35">
        <f t="shared" ca="1" si="74"/>
        <v>0</v>
      </c>
      <c r="I370" s="35">
        <f t="shared" ca="1" si="66"/>
        <v>0</v>
      </c>
      <c r="J370" s="35">
        <f t="shared" ca="1" si="81"/>
        <v>34</v>
      </c>
      <c r="K370" s="35">
        <f t="shared" ca="1" si="82"/>
        <v>17</v>
      </c>
      <c r="L370" s="36" t="str">
        <f t="shared" ca="1" si="69"/>
        <v/>
      </c>
      <c r="M370" s="37" t="s">
        <v>168</v>
      </c>
      <c r="N370" s="38" t="s">
        <v>168</v>
      </c>
      <c r="O370" s="39" t="s">
        <v>670</v>
      </c>
      <c r="P370" s="40"/>
      <c r="Q370" s="41"/>
      <c r="R370" s="42" t="s">
        <v>188</v>
      </c>
      <c r="S370" s="43" t="s">
        <v>56</v>
      </c>
      <c r="T370" s="44"/>
      <c r="U370" s="45"/>
      <c r="V370" s="45"/>
      <c r="W370" s="46"/>
    </row>
    <row r="371" spans="1:23" s="47" customFormat="1" ht="33.75" x14ac:dyDescent="0.2">
      <c r="A371" s="34" t="str">
        <f t="shared" si="53"/>
        <v>S</v>
      </c>
      <c r="B371" s="35">
        <f t="shared" ca="1" si="67"/>
        <v>3</v>
      </c>
      <c r="C371" s="35" t="str">
        <f t="shared" ca="1" si="70"/>
        <v>S</v>
      </c>
      <c r="D371" s="35">
        <f t="shared" ca="1" si="68"/>
        <v>0</v>
      </c>
      <c r="E371" s="35">
        <f t="shared" ca="1" si="71"/>
        <v>4</v>
      </c>
      <c r="F371" s="35">
        <f t="shared" ca="1" si="72"/>
        <v>7</v>
      </c>
      <c r="G371" s="35">
        <f t="shared" ca="1" si="73"/>
        <v>2</v>
      </c>
      <c r="H371" s="35">
        <f t="shared" ca="1" si="74"/>
        <v>0</v>
      </c>
      <c r="I371" s="35">
        <f t="shared" ca="1" si="66"/>
        <v>0</v>
      </c>
      <c r="J371" s="35">
        <f t="shared" ca="1" si="81"/>
        <v>0</v>
      </c>
      <c r="K371" s="35">
        <f t="shared" ca="1" si="82"/>
        <v>0</v>
      </c>
      <c r="L371" s="36" t="str">
        <f t="shared" ca="1" si="69"/>
        <v/>
      </c>
      <c r="M371" s="37" t="s">
        <v>48</v>
      </c>
      <c r="N371" s="38" t="s">
        <v>48</v>
      </c>
      <c r="O371" s="39" t="s">
        <v>671</v>
      </c>
      <c r="P371" s="40"/>
      <c r="Q371" s="41"/>
      <c r="R371" s="42" t="s">
        <v>672</v>
      </c>
      <c r="S371" s="43" t="s">
        <v>74</v>
      </c>
      <c r="T371" s="44">
        <v>2</v>
      </c>
      <c r="U371" s="45"/>
      <c r="V371" s="45"/>
      <c r="W371" s="46"/>
    </row>
    <row r="372" spans="1:23" s="47" customFormat="1" ht="45" x14ac:dyDescent="0.2">
      <c r="A372" s="34" t="str">
        <f t="shared" si="53"/>
        <v>S</v>
      </c>
      <c r="B372" s="35">
        <f t="shared" ca="1" si="67"/>
        <v>3</v>
      </c>
      <c r="C372" s="35" t="str">
        <f t="shared" ca="1" si="70"/>
        <v>S</v>
      </c>
      <c r="D372" s="35">
        <f t="shared" ca="1" si="68"/>
        <v>0</v>
      </c>
      <c r="E372" s="35">
        <f t="shared" ca="1" si="71"/>
        <v>4</v>
      </c>
      <c r="F372" s="35">
        <f t="shared" ca="1" si="72"/>
        <v>7</v>
      </c>
      <c r="G372" s="35">
        <f t="shared" ca="1" si="73"/>
        <v>2</v>
      </c>
      <c r="H372" s="35">
        <f t="shared" ca="1" si="74"/>
        <v>0</v>
      </c>
      <c r="I372" s="35">
        <f t="shared" ca="1" si="66"/>
        <v>0</v>
      </c>
      <c r="J372" s="35">
        <f t="shared" ca="1" si="81"/>
        <v>0</v>
      </c>
      <c r="K372" s="35">
        <f t="shared" ca="1" si="82"/>
        <v>0</v>
      </c>
      <c r="L372" s="36" t="str">
        <f t="shared" ca="1" si="69"/>
        <v/>
      </c>
      <c r="M372" s="37" t="s">
        <v>48</v>
      </c>
      <c r="N372" s="38" t="s">
        <v>48</v>
      </c>
      <c r="O372" s="39" t="s">
        <v>673</v>
      </c>
      <c r="P372" s="40"/>
      <c r="Q372" s="41"/>
      <c r="R372" s="42" t="s">
        <v>674</v>
      </c>
      <c r="S372" s="43" t="s">
        <v>74</v>
      </c>
      <c r="T372" s="44">
        <v>3</v>
      </c>
      <c r="U372" s="45"/>
      <c r="V372" s="45"/>
      <c r="W372" s="46"/>
    </row>
    <row r="373" spans="1:23" s="47" customFormat="1" ht="22.5" x14ac:dyDescent="0.2">
      <c r="A373" s="34" t="str">
        <f t="shared" si="53"/>
        <v>S</v>
      </c>
      <c r="B373" s="35">
        <f t="shared" ca="1" si="67"/>
        <v>3</v>
      </c>
      <c r="C373" s="35" t="str">
        <f t="shared" ca="1" si="70"/>
        <v>S</v>
      </c>
      <c r="D373" s="35">
        <f t="shared" ca="1" si="68"/>
        <v>0</v>
      </c>
      <c r="E373" s="35">
        <f t="shared" ca="1" si="71"/>
        <v>4</v>
      </c>
      <c r="F373" s="35">
        <f t="shared" ca="1" si="72"/>
        <v>7</v>
      </c>
      <c r="G373" s="35">
        <f t="shared" ca="1" si="73"/>
        <v>2</v>
      </c>
      <c r="H373" s="35">
        <f t="shared" ca="1" si="74"/>
        <v>0</v>
      </c>
      <c r="I373" s="35">
        <f t="shared" ca="1" si="66"/>
        <v>0</v>
      </c>
      <c r="J373" s="35">
        <f t="shared" ca="1" si="81"/>
        <v>0</v>
      </c>
      <c r="K373" s="35">
        <f t="shared" ca="1" si="82"/>
        <v>0</v>
      </c>
      <c r="L373" s="36" t="str">
        <f t="shared" ca="1" si="69"/>
        <v/>
      </c>
      <c r="M373" s="37" t="s">
        <v>48</v>
      </c>
      <c r="N373" s="38" t="s">
        <v>48</v>
      </c>
      <c r="O373" s="39" t="s">
        <v>675</v>
      </c>
      <c r="P373" s="40"/>
      <c r="Q373" s="41"/>
      <c r="R373" s="42" t="s">
        <v>676</v>
      </c>
      <c r="S373" s="43" t="s">
        <v>71</v>
      </c>
      <c r="T373" s="44">
        <v>18</v>
      </c>
      <c r="U373" s="45"/>
      <c r="V373" s="45"/>
      <c r="W373" s="46"/>
    </row>
    <row r="374" spans="1:23" s="47" customFormat="1" ht="33.75" x14ac:dyDescent="0.2">
      <c r="A374" s="34" t="str">
        <f t="shared" si="53"/>
        <v>S</v>
      </c>
      <c r="B374" s="35">
        <f t="shared" ca="1" si="67"/>
        <v>3</v>
      </c>
      <c r="C374" s="35" t="str">
        <f t="shared" ca="1" si="70"/>
        <v>S</v>
      </c>
      <c r="D374" s="35">
        <f t="shared" ca="1" si="68"/>
        <v>0</v>
      </c>
      <c r="E374" s="35">
        <f t="shared" ca="1" si="71"/>
        <v>4</v>
      </c>
      <c r="F374" s="35">
        <f t="shared" ca="1" si="72"/>
        <v>7</v>
      </c>
      <c r="G374" s="35">
        <f t="shared" ca="1" si="73"/>
        <v>2</v>
      </c>
      <c r="H374" s="35">
        <f t="shared" ca="1" si="74"/>
        <v>0</v>
      </c>
      <c r="I374" s="35">
        <f t="shared" ca="1" si="66"/>
        <v>0</v>
      </c>
      <c r="J374" s="35">
        <f t="shared" ca="1" si="81"/>
        <v>0</v>
      </c>
      <c r="K374" s="35">
        <f t="shared" ca="1" si="82"/>
        <v>0</v>
      </c>
      <c r="L374" s="36" t="str">
        <f t="shared" ca="1" si="69"/>
        <v/>
      </c>
      <c r="M374" s="37" t="s">
        <v>48</v>
      </c>
      <c r="N374" s="38" t="s">
        <v>48</v>
      </c>
      <c r="O374" s="39" t="s">
        <v>677</v>
      </c>
      <c r="P374" s="40"/>
      <c r="Q374" s="41"/>
      <c r="R374" s="42" t="s">
        <v>678</v>
      </c>
      <c r="S374" s="43" t="s">
        <v>71</v>
      </c>
      <c r="T374" s="44">
        <v>18</v>
      </c>
      <c r="U374" s="45"/>
      <c r="V374" s="45"/>
      <c r="W374" s="46"/>
    </row>
    <row r="375" spans="1:23" s="47" customFormat="1" ht="33.75" x14ac:dyDescent="0.2">
      <c r="A375" s="34" t="str">
        <f t="shared" si="53"/>
        <v>S</v>
      </c>
      <c r="B375" s="35">
        <f t="shared" ca="1" si="67"/>
        <v>3</v>
      </c>
      <c r="C375" s="35" t="str">
        <f t="shared" ca="1" si="70"/>
        <v>S</v>
      </c>
      <c r="D375" s="35">
        <f t="shared" ca="1" si="68"/>
        <v>0</v>
      </c>
      <c r="E375" s="35">
        <f t="shared" ca="1" si="71"/>
        <v>4</v>
      </c>
      <c r="F375" s="35">
        <f t="shared" ca="1" si="72"/>
        <v>7</v>
      </c>
      <c r="G375" s="35">
        <f t="shared" ca="1" si="73"/>
        <v>2</v>
      </c>
      <c r="H375" s="35">
        <f t="shared" ca="1" si="74"/>
        <v>0</v>
      </c>
      <c r="I375" s="35">
        <f t="shared" ca="1" si="66"/>
        <v>0</v>
      </c>
      <c r="J375" s="35">
        <f t="shared" ca="1" si="81"/>
        <v>0</v>
      </c>
      <c r="K375" s="35">
        <f t="shared" ca="1" si="82"/>
        <v>0</v>
      </c>
      <c r="L375" s="36" t="str">
        <f t="shared" ca="1" si="69"/>
        <v/>
      </c>
      <c r="M375" s="37" t="s">
        <v>48</v>
      </c>
      <c r="N375" s="38" t="s">
        <v>48</v>
      </c>
      <c r="O375" s="39" t="s">
        <v>679</v>
      </c>
      <c r="P375" s="40"/>
      <c r="Q375" s="41"/>
      <c r="R375" s="42" t="s">
        <v>680</v>
      </c>
      <c r="S375" s="43" t="s">
        <v>71</v>
      </c>
      <c r="T375" s="44">
        <v>6</v>
      </c>
      <c r="U375" s="45"/>
      <c r="V375" s="45"/>
      <c r="W375" s="46"/>
    </row>
    <row r="376" spans="1:23" s="47" customFormat="1" ht="33.75" x14ac:dyDescent="0.2">
      <c r="A376" s="34" t="str">
        <f t="shared" si="53"/>
        <v>S</v>
      </c>
      <c r="B376" s="35">
        <f t="shared" ca="1" si="67"/>
        <v>3</v>
      </c>
      <c r="C376" s="35" t="str">
        <f t="shared" ca="1" si="70"/>
        <v>S</v>
      </c>
      <c r="D376" s="35">
        <f t="shared" ca="1" si="68"/>
        <v>0</v>
      </c>
      <c r="E376" s="35">
        <f t="shared" ca="1" si="71"/>
        <v>4</v>
      </c>
      <c r="F376" s="35">
        <f t="shared" ca="1" si="72"/>
        <v>7</v>
      </c>
      <c r="G376" s="35">
        <f t="shared" ca="1" si="73"/>
        <v>2</v>
      </c>
      <c r="H376" s="35">
        <f t="shared" ca="1" si="74"/>
        <v>0</v>
      </c>
      <c r="I376" s="35">
        <f t="shared" ca="1" si="66"/>
        <v>0</v>
      </c>
      <c r="J376" s="35">
        <f t="shared" ca="1" si="81"/>
        <v>0</v>
      </c>
      <c r="K376" s="35">
        <f t="shared" ca="1" si="82"/>
        <v>0</v>
      </c>
      <c r="L376" s="36" t="str">
        <f t="shared" ca="1" si="69"/>
        <v/>
      </c>
      <c r="M376" s="37" t="s">
        <v>48</v>
      </c>
      <c r="N376" s="38" t="s">
        <v>48</v>
      </c>
      <c r="O376" s="39" t="s">
        <v>681</v>
      </c>
      <c r="P376" s="40"/>
      <c r="Q376" s="41"/>
      <c r="R376" s="42" t="s">
        <v>682</v>
      </c>
      <c r="S376" s="43" t="s">
        <v>74</v>
      </c>
      <c r="T376" s="44">
        <v>4</v>
      </c>
      <c r="U376" s="45"/>
      <c r="V376" s="45"/>
      <c r="W376" s="46"/>
    </row>
    <row r="377" spans="1:23" s="47" customFormat="1" ht="33.75" x14ac:dyDescent="0.2">
      <c r="A377" s="34" t="str">
        <f t="shared" si="53"/>
        <v>S</v>
      </c>
      <c r="B377" s="35">
        <f t="shared" ca="1" si="67"/>
        <v>3</v>
      </c>
      <c r="C377" s="35" t="str">
        <f t="shared" ca="1" si="70"/>
        <v>S</v>
      </c>
      <c r="D377" s="35">
        <f t="shared" ca="1" si="68"/>
        <v>0</v>
      </c>
      <c r="E377" s="35">
        <f t="shared" ca="1" si="71"/>
        <v>4</v>
      </c>
      <c r="F377" s="35">
        <f t="shared" ca="1" si="72"/>
        <v>7</v>
      </c>
      <c r="G377" s="35">
        <f t="shared" ca="1" si="73"/>
        <v>2</v>
      </c>
      <c r="H377" s="35">
        <f t="shared" ca="1" si="74"/>
        <v>0</v>
      </c>
      <c r="I377" s="35">
        <f t="shared" ca="1" si="66"/>
        <v>0</v>
      </c>
      <c r="J377" s="35">
        <f t="shared" ca="1" si="81"/>
        <v>0</v>
      </c>
      <c r="K377" s="35">
        <f t="shared" ca="1" si="82"/>
        <v>0</v>
      </c>
      <c r="L377" s="36" t="str">
        <f t="shared" ca="1" si="69"/>
        <v/>
      </c>
      <c r="M377" s="37" t="s">
        <v>48</v>
      </c>
      <c r="N377" s="38" t="s">
        <v>48</v>
      </c>
      <c r="O377" s="39" t="s">
        <v>683</v>
      </c>
      <c r="P377" s="40"/>
      <c r="Q377" s="41"/>
      <c r="R377" s="42" t="s">
        <v>684</v>
      </c>
      <c r="S377" s="43" t="s">
        <v>74</v>
      </c>
      <c r="T377" s="44">
        <v>11</v>
      </c>
      <c r="U377" s="45"/>
      <c r="V377" s="45"/>
      <c r="W377" s="46"/>
    </row>
    <row r="378" spans="1:23" s="47" customFormat="1" ht="22.5" x14ac:dyDescent="0.2">
      <c r="A378" s="34" t="str">
        <f t="shared" si="53"/>
        <v>S</v>
      </c>
      <c r="B378" s="35">
        <f t="shared" ca="1" si="67"/>
        <v>3</v>
      </c>
      <c r="C378" s="35" t="str">
        <f t="shared" ca="1" si="70"/>
        <v>S</v>
      </c>
      <c r="D378" s="35">
        <f t="shared" ca="1" si="68"/>
        <v>0</v>
      </c>
      <c r="E378" s="35">
        <f t="shared" ca="1" si="71"/>
        <v>4</v>
      </c>
      <c r="F378" s="35">
        <f t="shared" ca="1" si="72"/>
        <v>7</v>
      </c>
      <c r="G378" s="35">
        <f t="shared" ca="1" si="73"/>
        <v>2</v>
      </c>
      <c r="H378" s="35">
        <f t="shared" ca="1" si="74"/>
        <v>0</v>
      </c>
      <c r="I378" s="35">
        <f t="shared" ca="1" si="66"/>
        <v>0</v>
      </c>
      <c r="J378" s="35">
        <f t="shared" ca="1" si="81"/>
        <v>0</v>
      </c>
      <c r="K378" s="35">
        <f t="shared" ca="1" si="82"/>
        <v>0</v>
      </c>
      <c r="L378" s="36" t="str">
        <f t="shared" ca="1" si="69"/>
        <v/>
      </c>
      <c r="M378" s="37" t="s">
        <v>48</v>
      </c>
      <c r="N378" s="38" t="s">
        <v>48</v>
      </c>
      <c r="O378" s="39" t="s">
        <v>685</v>
      </c>
      <c r="P378" s="40"/>
      <c r="Q378" s="41"/>
      <c r="R378" s="42" t="s">
        <v>686</v>
      </c>
      <c r="S378" s="43" t="s">
        <v>74</v>
      </c>
      <c r="T378" s="44">
        <v>3</v>
      </c>
      <c r="U378" s="45"/>
      <c r="V378" s="45"/>
      <c r="W378" s="46"/>
    </row>
    <row r="379" spans="1:23" s="47" customFormat="1" x14ac:dyDescent="0.2">
      <c r="A379" s="34" t="str">
        <f t="shared" si="53"/>
        <v>S</v>
      </c>
      <c r="B379" s="35">
        <f t="shared" ca="1" si="67"/>
        <v>3</v>
      </c>
      <c r="C379" s="35" t="str">
        <f t="shared" ca="1" si="70"/>
        <v>S</v>
      </c>
      <c r="D379" s="35">
        <f t="shared" ca="1" si="68"/>
        <v>0</v>
      </c>
      <c r="E379" s="35">
        <f t="shared" ca="1" si="71"/>
        <v>4</v>
      </c>
      <c r="F379" s="35">
        <f t="shared" ca="1" si="72"/>
        <v>7</v>
      </c>
      <c r="G379" s="35">
        <f t="shared" ca="1" si="73"/>
        <v>2</v>
      </c>
      <c r="H379" s="35">
        <f t="shared" ca="1" si="74"/>
        <v>0</v>
      </c>
      <c r="I379" s="35">
        <f t="shared" ca="1" si="66"/>
        <v>0</v>
      </c>
      <c r="J379" s="35">
        <f t="shared" ca="1" si="81"/>
        <v>0</v>
      </c>
      <c r="K379" s="35">
        <f t="shared" ca="1" si="82"/>
        <v>0</v>
      </c>
      <c r="L379" s="36" t="str">
        <f t="shared" ca="1" si="69"/>
        <v/>
      </c>
      <c r="M379" s="37" t="s">
        <v>48</v>
      </c>
      <c r="N379" s="38" t="s">
        <v>48</v>
      </c>
      <c r="O379" s="39" t="s">
        <v>687</v>
      </c>
      <c r="P379" s="40"/>
      <c r="Q379" s="41"/>
      <c r="R379" s="42" t="s">
        <v>688</v>
      </c>
      <c r="S379" s="43" t="s">
        <v>116</v>
      </c>
      <c r="T379" s="44">
        <v>1</v>
      </c>
      <c r="U379" s="45"/>
      <c r="V379" s="45"/>
      <c r="W379" s="46"/>
    </row>
    <row r="380" spans="1:23" s="47" customFormat="1" ht="22.5" x14ac:dyDescent="0.2">
      <c r="A380" s="34" t="str">
        <f t="shared" si="53"/>
        <v>S</v>
      </c>
      <c r="B380" s="35">
        <f t="shared" ca="1" si="67"/>
        <v>3</v>
      </c>
      <c r="C380" s="35" t="str">
        <f t="shared" ca="1" si="70"/>
        <v>S</v>
      </c>
      <c r="D380" s="35">
        <f t="shared" ca="1" si="68"/>
        <v>0</v>
      </c>
      <c r="E380" s="35">
        <f t="shared" ca="1" si="71"/>
        <v>4</v>
      </c>
      <c r="F380" s="35">
        <f t="shared" ca="1" si="72"/>
        <v>7</v>
      </c>
      <c r="G380" s="35">
        <f t="shared" ca="1" si="73"/>
        <v>2</v>
      </c>
      <c r="H380" s="35">
        <f t="shared" ca="1" si="74"/>
        <v>0</v>
      </c>
      <c r="I380" s="35">
        <f t="shared" ca="1" si="66"/>
        <v>0</v>
      </c>
      <c r="J380" s="35">
        <f t="shared" ca="1" si="81"/>
        <v>0</v>
      </c>
      <c r="K380" s="35">
        <f t="shared" ca="1" si="82"/>
        <v>0</v>
      </c>
      <c r="L380" s="36" t="str">
        <f t="shared" ca="1" si="69"/>
        <v/>
      </c>
      <c r="M380" s="37" t="s">
        <v>48</v>
      </c>
      <c r="N380" s="38" t="s">
        <v>48</v>
      </c>
      <c r="O380" s="39" t="s">
        <v>689</v>
      </c>
      <c r="P380" s="40"/>
      <c r="Q380" s="41"/>
      <c r="R380" s="42" t="s">
        <v>690</v>
      </c>
      <c r="S380" s="43" t="s">
        <v>74</v>
      </c>
      <c r="T380" s="44">
        <v>7</v>
      </c>
      <c r="U380" s="45"/>
      <c r="V380" s="45"/>
      <c r="W380" s="46"/>
    </row>
    <row r="381" spans="1:23" s="47" customFormat="1" ht="33.75" x14ac:dyDescent="0.2">
      <c r="A381" s="34" t="str">
        <f t="shared" si="53"/>
        <v>S</v>
      </c>
      <c r="B381" s="35">
        <f t="shared" ca="1" si="67"/>
        <v>3</v>
      </c>
      <c r="C381" s="35" t="str">
        <f t="shared" ca="1" si="70"/>
        <v>S</v>
      </c>
      <c r="D381" s="35">
        <f t="shared" ca="1" si="68"/>
        <v>0</v>
      </c>
      <c r="E381" s="35">
        <f t="shared" ca="1" si="71"/>
        <v>4</v>
      </c>
      <c r="F381" s="35">
        <f t="shared" ca="1" si="72"/>
        <v>7</v>
      </c>
      <c r="G381" s="35">
        <f t="shared" ca="1" si="73"/>
        <v>2</v>
      </c>
      <c r="H381" s="35">
        <f t="shared" ca="1" si="74"/>
        <v>0</v>
      </c>
      <c r="I381" s="35">
        <f t="shared" ca="1" si="66"/>
        <v>0</v>
      </c>
      <c r="J381" s="35">
        <f t="shared" ca="1" si="81"/>
        <v>0</v>
      </c>
      <c r="K381" s="35">
        <f t="shared" ca="1" si="82"/>
        <v>0</v>
      </c>
      <c r="L381" s="36" t="str">
        <f t="shared" ca="1" si="69"/>
        <v/>
      </c>
      <c r="M381" s="37" t="s">
        <v>48</v>
      </c>
      <c r="N381" s="38" t="s">
        <v>48</v>
      </c>
      <c r="O381" s="39" t="s">
        <v>691</v>
      </c>
      <c r="P381" s="40"/>
      <c r="Q381" s="41"/>
      <c r="R381" s="42" t="s">
        <v>692</v>
      </c>
      <c r="S381" s="43" t="s">
        <v>74</v>
      </c>
      <c r="T381" s="44">
        <v>9</v>
      </c>
      <c r="U381" s="45"/>
      <c r="V381" s="45"/>
      <c r="W381" s="46"/>
    </row>
    <row r="382" spans="1:23" s="47" customFormat="1" ht="33.75" x14ac:dyDescent="0.2">
      <c r="A382" s="34" t="str">
        <f t="shared" si="53"/>
        <v>S</v>
      </c>
      <c r="B382" s="35">
        <f t="shared" ca="1" si="67"/>
        <v>3</v>
      </c>
      <c r="C382" s="35" t="str">
        <f t="shared" ca="1" si="70"/>
        <v>S</v>
      </c>
      <c r="D382" s="35">
        <f t="shared" ca="1" si="68"/>
        <v>0</v>
      </c>
      <c r="E382" s="35">
        <f t="shared" ca="1" si="71"/>
        <v>4</v>
      </c>
      <c r="F382" s="35">
        <f t="shared" ca="1" si="72"/>
        <v>7</v>
      </c>
      <c r="G382" s="35">
        <f t="shared" ca="1" si="73"/>
        <v>2</v>
      </c>
      <c r="H382" s="35">
        <f t="shared" ca="1" si="74"/>
        <v>0</v>
      </c>
      <c r="I382" s="35">
        <f t="shared" ca="1" si="66"/>
        <v>0</v>
      </c>
      <c r="J382" s="35">
        <f t="shared" ca="1" si="81"/>
        <v>0</v>
      </c>
      <c r="K382" s="35">
        <f t="shared" ca="1" si="82"/>
        <v>0</v>
      </c>
      <c r="L382" s="36" t="str">
        <f t="shared" ca="1" si="69"/>
        <v/>
      </c>
      <c r="M382" s="37" t="s">
        <v>48</v>
      </c>
      <c r="N382" s="38" t="s">
        <v>48</v>
      </c>
      <c r="O382" s="39" t="s">
        <v>693</v>
      </c>
      <c r="P382" s="40"/>
      <c r="Q382" s="41"/>
      <c r="R382" s="42" t="s">
        <v>694</v>
      </c>
      <c r="S382" s="43" t="s">
        <v>74</v>
      </c>
      <c r="T382" s="44">
        <v>3</v>
      </c>
      <c r="U382" s="45"/>
      <c r="V382" s="45"/>
      <c r="W382" s="46"/>
    </row>
    <row r="383" spans="1:23" s="47" customFormat="1" ht="22.5" x14ac:dyDescent="0.2">
      <c r="A383" s="34" t="str">
        <f t="shared" si="53"/>
        <v>S</v>
      </c>
      <c r="B383" s="35">
        <f t="shared" ca="1" si="67"/>
        <v>3</v>
      </c>
      <c r="C383" s="35" t="str">
        <f t="shared" ca="1" si="70"/>
        <v>S</v>
      </c>
      <c r="D383" s="35">
        <f t="shared" ca="1" si="68"/>
        <v>0</v>
      </c>
      <c r="E383" s="35">
        <f t="shared" ca="1" si="71"/>
        <v>4</v>
      </c>
      <c r="F383" s="35">
        <f t="shared" ca="1" si="72"/>
        <v>7</v>
      </c>
      <c r="G383" s="35">
        <f t="shared" ca="1" si="73"/>
        <v>2</v>
      </c>
      <c r="H383" s="35">
        <f t="shared" ca="1" si="74"/>
        <v>0</v>
      </c>
      <c r="I383" s="35">
        <f t="shared" ca="1" si="66"/>
        <v>0</v>
      </c>
      <c r="J383" s="35">
        <f t="shared" ca="1" si="81"/>
        <v>0</v>
      </c>
      <c r="K383" s="35">
        <f t="shared" ca="1" si="82"/>
        <v>0</v>
      </c>
      <c r="L383" s="36" t="str">
        <f t="shared" ca="1" si="69"/>
        <v/>
      </c>
      <c r="M383" s="37" t="s">
        <v>48</v>
      </c>
      <c r="N383" s="38" t="s">
        <v>48</v>
      </c>
      <c r="O383" s="39" t="s">
        <v>695</v>
      </c>
      <c r="P383" s="40"/>
      <c r="Q383" s="41"/>
      <c r="R383" s="42" t="s">
        <v>696</v>
      </c>
      <c r="S383" s="43" t="s">
        <v>74</v>
      </c>
      <c r="T383" s="44">
        <v>1</v>
      </c>
      <c r="U383" s="45"/>
      <c r="V383" s="45"/>
      <c r="W383" s="46"/>
    </row>
    <row r="384" spans="1:23" s="47" customFormat="1" ht="33.75" x14ac:dyDescent="0.2">
      <c r="A384" s="34" t="str">
        <f t="shared" si="53"/>
        <v>S</v>
      </c>
      <c r="B384" s="35">
        <f t="shared" ca="1" si="67"/>
        <v>3</v>
      </c>
      <c r="C384" s="35" t="str">
        <f t="shared" ca="1" si="70"/>
        <v>S</v>
      </c>
      <c r="D384" s="35">
        <f t="shared" ca="1" si="68"/>
        <v>0</v>
      </c>
      <c r="E384" s="35">
        <f t="shared" ca="1" si="71"/>
        <v>4</v>
      </c>
      <c r="F384" s="35">
        <f t="shared" ca="1" si="72"/>
        <v>7</v>
      </c>
      <c r="G384" s="35">
        <f t="shared" ca="1" si="73"/>
        <v>2</v>
      </c>
      <c r="H384" s="35">
        <f t="shared" ca="1" si="74"/>
        <v>0</v>
      </c>
      <c r="I384" s="35">
        <f t="shared" ca="1" si="66"/>
        <v>0</v>
      </c>
      <c r="J384" s="35">
        <f t="shared" ca="1" si="81"/>
        <v>0</v>
      </c>
      <c r="K384" s="35">
        <f t="shared" ca="1" si="82"/>
        <v>0</v>
      </c>
      <c r="L384" s="36" t="str">
        <f t="shared" ca="1" si="69"/>
        <v/>
      </c>
      <c r="M384" s="37" t="s">
        <v>48</v>
      </c>
      <c r="N384" s="38" t="s">
        <v>48</v>
      </c>
      <c r="O384" s="39" t="s">
        <v>697</v>
      </c>
      <c r="P384" s="40"/>
      <c r="Q384" s="41"/>
      <c r="R384" s="42" t="s">
        <v>698</v>
      </c>
      <c r="S384" s="43" t="s">
        <v>74</v>
      </c>
      <c r="T384" s="44">
        <v>5</v>
      </c>
      <c r="U384" s="45"/>
      <c r="V384" s="45"/>
      <c r="W384" s="46"/>
    </row>
    <row r="385" spans="1:23" s="47" customFormat="1" ht="33.75" x14ac:dyDescent="0.2">
      <c r="A385" s="34" t="str">
        <f t="shared" si="53"/>
        <v>S</v>
      </c>
      <c r="B385" s="35">
        <f t="shared" ca="1" si="67"/>
        <v>3</v>
      </c>
      <c r="C385" s="35" t="str">
        <f t="shared" ca="1" si="70"/>
        <v>S</v>
      </c>
      <c r="D385" s="35">
        <f t="shared" ca="1" si="68"/>
        <v>0</v>
      </c>
      <c r="E385" s="35">
        <f t="shared" ca="1" si="71"/>
        <v>4</v>
      </c>
      <c r="F385" s="35">
        <f t="shared" ca="1" si="72"/>
        <v>7</v>
      </c>
      <c r="G385" s="35">
        <f t="shared" ca="1" si="73"/>
        <v>2</v>
      </c>
      <c r="H385" s="35">
        <f t="shared" ca="1" si="74"/>
        <v>0</v>
      </c>
      <c r="I385" s="35">
        <f t="shared" ca="1" si="66"/>
        <v>0</v>
      </c>
      <c r="J385" s="35">
        <f t="shared" ca="1" si="81"/>
        <v>0</v>
      </c>
      <c r="K385" s="35">
        <f t="shared" ca="1" si="82"/>
        <v>0</v>
      </c>
      <c r="L385" s="36" t="str">
        <f t="shared" ca="1" si="69"/>
        <v/>
      </c>
      <c r="M385" s="37" t="s">
        <v>48</v>
      </c>
      <c r="N385" s="38" t="s">
        <v>48</v>
      </c>
      <c r="O385" s="39" t="s">
        <v>699</v>
      </c>
      <c r="P385" s="40"/>
      <c r="Q385" s="41"/>
      <c r="R385" s="42" t="s">
        <v>700</v>
      </c>
      <c r="S385" s="43" t="s">
        <v>74</v>
      </c>
      <c r="T385" s="44">
        <v>2</v>
      </c>
      <c r="U385" s="45"/>
      <c r="V385" s="45"/>
      <c r="W385" s="46"/>
    </row>
    <row r="386" spans="1:23" s="47" customFormat="1" ht="33.75" x14ac:dyDescent="0.2">
      <c r="A386" s="34" t="str">
        <f t="shared" si="53"/>
        <v>S</v>
      </c>
      <c r="B386" s="35">
        <f t="shared" ca="1" si="67"/>
        <v>3</v>
      </c>
      <c r="C386" s="35" t="str">
        <f t="shared" ca="1" si="70"/>
        <v>S</v>
      </c>
      <c r="D386" s="35">
        <f t="shared" ca="1" si="68"/>
        <v>0</v>
      </c>
      <c r="E386" s="35">
        <f t="shared" ca="1" si="71"/>
        <v>4</v>
      </c>
      <c r="F386" s="35">
        <f t="shared" ca="1" si="72"/>
        <v>7</v>
      </c>
      <c r="G386" s="35">
        <f t="shared" ca="1" si="73"/>
        <v>2</v>
      </c>
      <c r="H386" s="35">
        <f t="shared" ca="1" si="74"/>
        <v>0</v>
      </c>
      <c r="I386" s="35">
        <f t="shared" ca="1" si="66"/>
        <v>0</v>
      </c>
      <c r="J386" s="35">
        <f t="shared" ca="1" si="81"/>
        <v>0</v>
      </c>
      <c r="K386" s="35">
        <f t="shared" ca="1" si="82"/>
        <v>0</v>
      </c>
      <c r="L386" s="36" t="str">
        <f t="shared" ca="1" si="69"/>
        <v/>
      </c>
      <c r="M386" s="37" t="s">
        <v>48</v>
      </c>
      <c r="N386" s="38" t="s">
        <v>48</v>
      </c>
      <c r="O386" s="39" t="s">
        <v>701</v>
      </c>
      <c r="P386" s="40"/>
      <c r="Q386" s="41"/>
      <c r="R386" s="42" t="s">
        <v>702</v>
      </c>
      <c r="S386" s="43" t="s">
        <v>74</v>
      </c>
      <c r="T386" s="44">
        <v>2</v>
      </c>
      <c r="U386" s="45"/>
      <c r="V386" s="45"/>
      <c r="W386" s="46"/>
    </row>
    <row r="387" spans="1:23" s="47" customFormat="1" x14ac:dyDescent="0.2">
      <c r="A387" s="34">
        <f t="shared" si="53"/>
        <v>3</v>
      </c>
      <c r="B387" s="35">
        <f t="shared" ca="1" si="67"/>
        <v>3</v>
      </c>
      <c r="C387" s="35">
        <f t="shared" ca="1" si="70"/>
        <v>3</v>
      </c>
      <c r="D387" s="35">
        <f t="shared" ca="1" si="68"/>
        <v>17</v>
      </c>
      <c r="E387" s="35">
        <f t="shared" ca="1" si="71"/>
        <v>4</v>
      </c>
      <c r="F387" s="35">
        <f t="shared" ca="1" si="72"/>
        <v>7</v>
      </c>
      <c r="G387" s="35">
        <f t="shared" ca="1" si="73"/>
        <v>3</v>
      </c>
      <c r="H387" s="35">
        <f t="shared" ca="1" si="74"/>
        <v>0</v>
      </c>
      <c r="I387" s="35">
        <f t="shared" ca="1" si="66"/>
        <v>0</v>
      </c>
      <c r="J387" s="35">
        <f t="shared" ca="1" si="81"/>
        <v>17</v>
      </c>
      <c r="K387" s="35" t="e">
        <f t="shared" ca="1" si="82"/>
        <v>#N/A</v>
      </c>
      <c r="L387" s="36" t="str">
        <f t="shared" ca="1" si="69"/>
        <v/>
      </c>
      <c r="M387" s="37" t="s">
        <v>168</v>
      </c>
      <c r="N387" s="38" t="s">
        <v>168</v>
      </c>
      <c r="O387" s="39" t="s">
        <v>703</v>
      </c>
      <c r="P387" s="40"/>
      <c r="Q387" s="41"/>
      <c r="R387" s="42" t="s">
        <v>704</v>
      </c>
      <c r="S387" s="43" t="s">
        <v>56</v>
      </c>
      <c r="T387" s="44"/>
      <c r="U387" s="45"/>
      <c r="V387" s="45"/>
      <c r="W387" s="46"/>
    </row>
    <row r="388" spans="1:23" s="47" customFormat="1" x14ac:dyDescent="0.2">
      <c r="A388" s="34" t="str">
        <f t="shared" si="53"/>
        <v>S</v>
      </c>
      <c r="B388" s="35">
        <f t="shared" ca="1" si="67"/>
        <v>3</v>
      </c>
      <c r="C388" s="35" t="str">
        <f t="shared" ca="1" si="70"/>
        <v>S</v>
      </c>
      <c r="D388" s="35">
        <f t="shared" ca="1" si="68"/>
        <v>0</v>
      </c>
      <c r="E388" s="35">
        <f t="shared" ca="1" si="71"/>
        <v>4</v>
      </c>
      <c r="F388" s="35">
        <f t="shared" ca="1" si="72"/>
        <v>7</v>
      </c>
      <c r="G388" s="35">
        <f t="shared" ca="1" si="73"/>
        <v>3</v>
      </c>
      <c r="H388" s="35">
        <f t="shared" ca="1" si="74"/>
        <v>0</v>
      </c>
      <c r="I388" s="35">
        <f t="shared" ca="1" si="66"/>
        <v>0</v>
      </c>
      <c r="J388" s="35">
        <f t="shared" ca="1" si="81"/>
        <v>0</v>
      </c>
      <c r="K388" s="35">
        <f t="shared" ca="1" si="82"/>
        <v>0</v>
      </c>
      <c r="L388" s="36" t="str">
        <f t="shared" ca="1" si="69"/>
        <v/>
      </c>
      <c r="M388" s="37" t="s">
        <v>48</v>
      </c>
      <c r="N388" s="38" t="s">
        <v>48</v>
      </c>
      <c r="O388" s="39" t="s">
        <v>705</v>
      </c>
      <c r="P388" s="40"/>
      <c r="Q388" s="41"/>
      <c r="R388" s="42" t="s">
        <v>706</v>
      </c>
      <c r="S388" s="43" t="s">
        <v>91</v>
      </c>
      <c r="T388" s="44">
        <v>3</v>
      </c>
      <c r="U388" s="45"/>
      <c r="V388" s="45"/>
      <c r="W388" s="46"/>
    </row>
    <row r="389" spans="1:23" s="47" customFormat="1" x14ac:dyDescent="0.2">
      <c r="A389" s="34" t="str">
        <f t="shared" si="53"/>
        <v>S</v>
      </c>
      <c r="B389" s="35">
        <f t="shared" ca="1" si="67"/>
        <v>3</v>
      </c>
      <c r="C389" s="35" t="str">
        <f t="shared" ca="1" si="70"/>
        <v>S</v>
      </c>
      <c r="D389" s="35">
        <f t="shared" ca="1" si="68"/>
        <v>0</v>
      </c>
      <c r="E389" s="35">
        <f t="shared" ca="1" si="71"/>
        <v>4</v>
      </c>
      <c r="F389" s="35">
        <f t="shared" ca="1" si="72"/>
        <v>7</v>
      </c>
      <c r="G389" s="35">
        <f t="shared" ca="1" si="73"/>
        <v>3</v>
      </c>
      <c r="H389" s="35">
        <f t="shared" ca="1" si="74"/>
        <v>0</v>
      </c>
      <c r="I389" s="35">
        <f t="shared" ca="1" si="66"/>
        <v>0</v>
      </c>
      <c r="J389" s="35">
        <f t="shared" ca="1" si="81"/>
        <v>0</v>
      </c>
      <c r="K389" s="35">
        <f t="shared" ca="1" si="82"/>
        <v>0</v>
      </c>
      <c r="L389" s="36" t="str">
        <f t="shared" ca="1" si="69"/>
        <v/>
      </c>
      <c r="M389" s="37" t="s">
        <v>48</v>
      </c>
      <c r="N389" s="38" t="s">
        <v>48</v>
      </c>
      <c r="O389" s="39" t="s">
        <v>707</v>
      </c>
      <c r="P389" s="40"/>
      <c r="Q389" s="41"/>
      <c r="R389" s="42" t="s">
        <v>708</v>
      </c>
      <c r="S389" s="43" t="s">
        <v>91</v>
      </c>
      <c r="T389" s="44">
        <v>3</v>
      </c>
      <c r="U389" s="45"/>
      <c r="V389" s="45"/>
      <c r="W389" s="46"/>
    </row>
    <row r="390" spans="1:23" s="47" customFormat="1" x14ac:dyDescent="0.2">
      <c r="A390" s="34" t="str">
        <f t="shared" si="53"/>
        <v>S</v>
      </c>
      <c r="B390" s="35">
        <f t="shared" ca="1" si="67"/>
        <v>3</v>
      </c>
      <c r="C390" s="35" t="str">
        <f t="shared" ca="1" si="70"/>
        <v>S</v>
      </c>
      <c r="D390" s="35">
        <f t="shared" ca="1" si="68"/>
        <v>0</v>
      </c>
      <c r="E390" s="35">
        <f t="shared" ca="1" si="71"/>
        <v>4</v>
      </c>
      <c r="F390" s="35">
        <f t="shared" ca="1" si="72"/>
        <v>7</v>
      </c>
      <c r="G390" s="35">
        <f t="shared" ca="1" si="73"/>
        <v>3</v>
      </c>
      <c r="H390" s="35">
        <f t="shared" ca="1" si="74"/>
        <v>0</v>
      </c>
      <c r="I390" s="35">
        <f t="shared" ca="1" si="66"/>
        <v>0</v>
      </c>
      <c r="J390" s="35">
        <f t="shared" ca="1" si="81"/>
        <v>0</v>
      </c>
      <c r="K390" s="35">
        <f t="shared" ca="1" si="82"/>
        <v>0</v>
      </c>
      <c r="L390" s="36" t="str">
        <f t="shared" ca="1" si="69"/>
        <v/>
      </c>
      <c r="M390" s="37" t="s">
        <v>48</v>
      </c>
      <c r="N390" s="38" t="s">
        <v>48</v>
      </c>
      <c r="O390" s="39" t="s">
        <v>709</v>
      </c>
      <c r="P390" s="40"/>
      <c r="Q390" s="41"/>
      <c r="R390" s="42" t="s">
        <v>710</v>
      </c>
      <c r="S390" s="43" t="s">
        <v>91</v>
      </c>
      <c r="T390" s="44">
        <v>3</v>
      </c>
      <c r="U390" s="45"/>
      <c r="V390" s="45"/>
      <c r="W390" s="46"/>
    </row>
    <row r="391" spans="1:23" s="47" customFormat="1" ht="33.75" x14ac:dyDescent="0.2">
      <c r="A391" s="34" t="str">
        <f t="shared" si="53"/>
        <v>S</v>
      </c>
      <c r="B391" s="35">
        <f t="shared" ca="1" si="67"/>
        <v>3</v>
      </c>
      <c r="C391" s="35" t="str">
        <f t="shared" ca="1" si="70"/>
        <v>S</v>
      </c>
      <c r="D391" s="35">
        <f t="shared" ca="1" si="68"/>
        <v>0</v>
      </c>
      <c r="E391" s="35">
        <f t="shared" ca="1" si="71"/>
        <v>4</v>
      </c>
      <c r="F391" s="35">
        <f t="shared" ca="1" si="72"/>
        <v>7</v>
      </c>
      <c r="G391" s="35">
        <f t="shared" ca="1" si="73"/>
        <v>3</v>
      </c>
      <c r="H391" s="35">
        <f t="shared" ca="1" si="74"/>
        <v>0</v>
      </c>
      <c r="I391" s="35">
        <f t="shared" ca="1" si="66"/>
        <v>0</v>
      </c>
      <c r="J391" s="35">
        <f t="shared" ca="1" si="81"/>
        <v>0</v>
      </c>
      <c r="K391" s="35">
        <f t="shared" ca="1" si="82"/>
        <v>0</v>
      </c>
      <c r="L391" s="36" t="str">
        <f t="shared" ca="1" si="69"/>
        <v/>
      </c>
      <c r="M391" s="37" t="s">
        <v>48</v>
      </c>
      <c r="N391" s="38" t="s">
        <v>48</v>
      </c>
      <c r="O391" s="39" t="s">
        <v>711</v>
      </c>
      <c r="P391" s="40"/>
      <c r="Q391" s="41"/>
      <c r="R391" s="42" t="s">
        <v>712</v>
      </c>
      <c r="S391" s="43" t="s">
        <v>74</v>
      </c>
      <c r="T391" s="44">
        <v>2</v>
      </c>
      <c r="U391" s="45"/>
      <c r="V391" s="45"/>
      <c r="W391" s="46"/>
    </row>
    <row r="392" spans="1:23" s="47" customFormat="1" ht="33.75" x14ac:dyDescent="0.2">
      <c r="A392" s="34" t="str">
        <f t="shared" si="53"/>
        <v>S</v>
      </c>
      <c r="B392" s="35">
        <f t="shared" ca="1" si="67"/>
        <v>3</v>
      </c>
      <c r="C392" s="35" t="str">
        <f t="shared" ca="1" si="70"/>
        <v>S</v>
      </c>
      <c r="D392" s="35">
        <f t="shared" ca="1" si="68"/>
        <v>0</v>
      </c>
      <c r="E392" s="35">
        <f t="shared" ca="1" si="71"/>
        <v>4</v>
      </c>
      <c r="F392" s="35">
        <f t="shared" ca="1" si="72"/>
        <v>7</v>
      </c>
      <c r="G392" s="35">
        <f t="shared" ca="1" si="73"/>
        <v>3</v>
      </c>
      <c r="H392" s="35">
        <f t="shared" ca="1" si="74"/>
        <v>0</v>
      </c>
      <c r="I392" s="35">
        <f t="shared" ca="1" si="66"/>
        <v>0</v>
      </c>
      <c r="J392" s="35">
        <f t="shared" ca="1" si="81"/>
        <v>0</v>
      </c>
      <c r="K392" s="35">
        <f t="shared" ca="1" si="82"/>
        <v>0</v>
      </c>
      <c r="L392" s="36" t="str">
        <f t="shared" ca="1" si="69"/>
        <v/>
      </c>
      <c r="M392" s="37" t="s">
        <v>48</v>
      </c>
      <c r="N392" s="38" t="s">
        <v>48</v>
      </c>
      <c r="O392" s="39" t="s">
        <v>713</v>
      </c>
      <c r="P392" s="40"/>
      <c r="Q392" s="41"/>
      <c r="R392" s="42" t="s">
        <v>714</v>
      </c>
      <c r="S392" s="43" t="s">
        <v>74</v>
      </c>
      <c r="T392" s="44">
        <v>1</v>
      </c>
      <c r="U392" s="45"/>
      <c r="V392" s="45"/>
      <c r="W392" s="46"/>
    </row>
    <row r="393" spans="1:23" s="47" customFormat="1" x14ac:dyDescent="0.2">
      <c r="A393" s="34" t="str">
        <f t="shared" si="53"/>
        <v>S</v>
      </c>
      <c r="B393" s="35">
        <f t="shared" ca="1" si="67"/>
        <v>3</v>
      </c>
      <c r="C393" s="35" t="str">
        <f t="shared" ca="1" si="70"/>
        <v>S</v>
      </c>
      <c r="D393" s="35">
        <f t="shared" ca="1" si="68"/>
        <v>0</v>
      </c>
      <c r="E393" s="35">
        <f t="shared" ca="1" si="71"/>
        <v>4</v>
      </c>
      <c r="F393" s="35">
        <f t="shared" ca="1" si="72"/>
        <v>7</v>
      </c>
      <c r="G393" s="35">
        <f t="shared" ca="1" si="73"/>
        <v>3</v>
      </c>
      <c r="H393" s="35">
        <f t="shared" ca="1" si="74"/>
        <v>0</v>
      </c>
      <c r="I393" s="35">
        <f t="shared" ca="1" si="66"/>
        <v>0</v>
      </c>
      <c r="J393" s="35">
        <f t="shared" ca="1" si="81"/>
        <v>0</v>
      </c>
      <c r="K393" s="35">
        <f t="shared" ca="1" si="82"/>
        <v>0</v>
      </c>
      <c r="L393" s="36" t="str">
        <f t="shared" ca="1" si="69"/>
        <v/>
      </c>
      <c r="M393" s="37" t="s">
        <v>48</v>
      </c>
      <c r="N393" s="38" t="s">
        <v>48</v>
      </c>
      <c r="O393" s="39" t="s">
        <v>715</v>
      </c>
      <c r="P393" s="40"/>
      <c r="Q393" s="41"/>
      <c r="R393" s="42" t="s">
        <v>716</v>
      </c>
      <c r="S393" s="43" t="s">
        <v>91</v>
      </c>
      <c r="T393" s="44">
        <v>5</v>
      </c>
      <c r="U393" s="45"/>
      <c r="V393" s="45"/>
      <c r="W393" s="46"/>
    </row>
    <row r="394" spans="1:23" s="47" customFormat="1" ht="33.75" x14ac:dyDescent="0.2">
      <c r="A394" s="34" t="str">
        <f t="shared" si="53"/>
        <v>S</v>
      </c>
      <c r="B394" s="35">
        <f t="shared" ca="1" si="67"/>
        <v>3</v>
      </c>
      <c r="C394" s="35" t="str">
        <f t="shared" ca="1" si="70"/>
        <v>S</v>
      </c>
      <c r="D394" s="35">
        <f t="shared" ca="1" si="68"/>
        <v>0</v>
      </c>
      <c r="E394" s="35">
        <f t="shared" ca="1" si="71"/>
        <v>4</v>
      </c>
      <c r="F394" s="35">
        <f t="shared" ca="1" si="72"/>
        <v>7</v>
      </c>
      <c r="G394" s="35">
        <f t="shared" ca="1" si="73"/>
        <v>3</v>
      </c>
      <c r="H394" s="35">
        <f t="shared" ca="1" si="74"/>
        <v>0</v>
      </c>
      <c r="I394" s="35">
        <f t="shared" ca="1" si="66"/>
        <v>0</v>
      </c>
      <c r="J394" s="35">
        <f t="shared" ca="1" si="81"/>
        <v>0</v>
      </c>
      <c r="K394" s="35">
        <f t="shared" ca="1" si="82"/>
        <v>0</v>
      </c>
      <c r="L394" s="36" t="str">
        <f t="shared" ca="1" si="69"/>
        <v/>
      </c>
      <c r="M394" s="37" t="s">
        <v>48</v>
      </c>
      <c r="N394" s="38" t="s">
        <v>48</v>
      </c>
      <c r="O394" s="39" t="s">
        <v>717</v>
      </c>
      <c r="P394" s="40"/>
      <c r="Q394" s="41"/>
      <c r="R394" s="42" t="s">
        <v>718</v>
      </c>
      <c r="S394" s="43" t="s">
        <v>74</v>
      </c>
      <c r="T394" s="44">
        <v>5</v>
      </c>
      <c r="U394" s="45"/>
      <c r="V394" s="45"/>
      <c r="W394" s="46"/>
    </row>
    <row r="395" spans="1:23" s="47" customFormat="1" ht="33.75" x14ac:dyDescent="0.2">
      <c r="A395" s="34" t="str">
        <f t="shared" si="53"/>
        <v>S</v>
      </c>
      <c r="B395" s="35">
        <f t="shared" ca="1" si="67"/>
        <v>3</v>
      </c>
      <c r="C395" s="35" t="str">
        <f t="shared" ca="1" si="70"/>
        <v>S</v>
      </c>
      <c r="D395" s="35">
        <f t="shared" ca="1" si="68"/>
        <v>0</v>
      </c>
      <c r="E395" s="35">
        <f t="shared" ca="1" si="71"/>
        <v>4</v>
      </c>
      <c r="F395" s="35">
        <f t="shared" ca="1" si="72"/>
        <v>7</v>
      </c>
      <c r="G395" s="35">
        <f t="shared" ca="1" si="73"/>
        <v>3</v>
      </c>
      <c r="H395" s="35">
        <f t="shared" ca="1" si="74"/>
        <v>0</v>
      </c>
      <c r="I395" s="35">
        <f t="shared" ca="1" si="66"/>
        <v>0</v>
      </c>
      <c r="J395" s="35">
        <f t="shared" ca="1" si="81"/>
        <v>0</v>
      </c>
      <c r="K395" s="35">
        <f t="shared" ca="1" si="82"/>
        <v>0</v>
      </c>
      <c r="L395" s="36" t="str">
        <f t="shared" ca="1" si="69"/>
        <v/>
      </c>
      <c r="M395" s="37" t="s">
        <v>48</v>
      </c>
      <c r="N395" s="38" t="s">
        <v>48</v>
      </c>
      <c r="O395" s="39" t="s">
        <v>719</v>
      </c>
      <c r="P395" s="40"/>
      <c r="Q395" s="41"/>
      <c r="R395" s="42" t="s">
        <v>720</v>
      </c>
      <c r="S395" s="43" t="s">
        <v>74</v>
      </c>
      <c r="T395" s="44">
        <v>6</v>
      </c>
      <c r="U395" s="45"/>
      <c r="V395" s="45"/>
      <c r="W395" s="46"/>
    </row>
    <row r="396" spans="1:23" s="47" customFormat="1" ht="33.75" x14ac:dyDescent="0.2">
      <c r="A396" s="34" t="str">
        <f t="shared" si="53"/>
        <v>S</v>
      </c>
      <c r="B396" s="35">
        <f t="shared" ca="1" si="67"/>
        <v>3</v>
      </c>
      <c r="C396" s="35" t="str">
        <f t="shared" ca="1" si="70"/>
        <v>S</v>
      </c>
      <c r="D396" s="35">
        <f t="shared" ca="1" si="68"/>
        <v>0</v>
      </c>
      <c r="E396" s="35">
        <f t="shared" ca="1" si="71"/>
        <v>4</v>
      </c>
      <c r="F396" s="35">
        <f t="shared" ca="1" si="72"/>
        <v>7</v>
      </c>
      <c r="G396" s="35">
        <f t="shared" ca="1" si="73"/>
        <v>3</v>
      </c>
      <c r="H396" s="35">
        <f t="shared" ca="1" si="74"/>
        <v>0</v>
      </c>
      <c r="I396" s="35">
        <f t="shared" ca="1" si="66"/>
        <v>0</v>
      </c>
      <c r="J396" s="35">
        <f t="shared" ca="1" si="81"/>
        <v>0</v>
      </c>
      <c r="K396" s="35">
        <f t="shared" ca="1" si="82"/>
        <v>0</v>
      </c>
      <c r="L396" s="36" t="str">
        <f t="shared" ca="1" si="69"/>
        <v/>
      </c>
      <c r="M396" s="37" t="s">
        <v>48</v>
      </c>
      <c r="N396" s="38" t="s">
        <v>48</v>
      </c>
      <c r="O396" s="39" t="s">
        <v>721</v>
      </c>
      <c r="P396" s="40"/>
      <c r="Q396" s="41"/>
      <c r="R396" s="42" t="s">
        <v>722</v>
      </c>
      <c r="S396" s="43" t="s">
        <v>74</v>
      </c>
      <c r="T396" s="44">
        <v>5</v>
      </c>
      <c r="U396" s="45"/>
      <c r="V396" s="45"/>
      <c r="W396" s="46"/>
    </row>
    <row r="397" spans="1:23" s="47" customFormat="1" ht="33.75" x14ac:dyDescent="0.2">
      <c r="A397" s="34" t="str">
        <f t="shared" si="53"/>
        <v>S</v>
      </c>
      <c r="B397" s="35">
        <f t="shared" ca="1" si="67"/>
        <v>3</v>
      </c>
      <c r="C397" s="35" t="str">
        <f t="shared" ca="1" si="70"/>
        <v>S</v>
      </c>
      <c r="D397" s="35">
        <f t="shared" ca="1" si="68"/>
        <v>0</v>
      </c>
      <c r="E397" s="35">
        <f t="shared" ca="1" si="71"/>
        <v>4</v>
      </c>
      <c r="F397" s="35">
        <f t="shared" ca="1" si="72"/>
        <v>7</v>
      </c>
      <c r="G397" s="35">
        <f t="shared" ca="1" si="73"/>
        <v>3</v>
      </c>
      <c r="H397" s="35">
        <f t="shared" ca="1" si="74"/>
        <v>0</v>
      </c>
      <c r="I397" s="35">
        <f t="shared" ca="1" si="66"/>
        <v>0</v>
      </c>
      <c r="J397" s="35">
        <f t="shared" ca="1" si="81"/>
        <v>0</v>
      </c>
      <c r="K397" s="35">
        <f t="shared" ca="1" si="82"/>
        <v>0</v>
      </c>
      <c r="L397" s="36" t="str">
        <f t="shared" ca="1" si="69"/>
        <v/>
      </c>
      <c r="M397" s="37" t="s">
        <v>48</v>
      </c>
      <c r="N397" s="38" t="s">
        <v>48</v>
      </c>
      <c r="O397" s="39" t="s">
        <v>723</v>
      </c>
      <c r="P397" s="40"/>
      <c r="Q397" s="41"/>
      <c r="R397" s="42" t="s">
        <v>724</v>
      </c>
      <c r="S397" s="43" t="s">
        <v>74</v>
      </c>
      <c r="T397" s="44">
        <v>4</v>
      </c>
      <c r="U397" s="45"/>
      <c r="V397" s="45"/>
      <c r="W397" s="46"/>
    </row>
    <row r="398" spans="1:23" s="47" customFormat="1" x14ac:dyDescent="0.2">
      <c r="A398" s="34" t="str">
        <f t="shared" si="53"/>
        <v>S</v>
      </c>
      <c r="B398" s="35">
        <f t="shared" ca="1" si="67"/>
        <v>3</v>
      </c>
      <c r="C398" s="35" t="str">
        <f t="shared" ca="1" si="70"/>
        <v>S</v>
      </c>
      <c r="D398" s="35">
        <f t="shared" ca="1" si="68"/>
        <v>0</v>
      </c>
      <c r="E398" s="35">
        <f t="shared" ca="1" si="71"/>
        <v>4</v>
      </c>
      <c r="F398" s="35">
        <f t="shared" ca="1" si="72"/>
        <v>7</v>
      </c>
      <c r="G398" s="35">
        <f t="shared" ca="1" si="73"/>
        <v>3</v>
      </c>
      <c r="H398" s="35">
        <f t="shared" ca="1" si="74"/>
        <v>0</v>
      </c>
      <c r="I398" s="35">
        <f t="shared" ca="1" si="66"/>
        <v>0</v>
      </c>
      <c r="J398" s="35">
        <f t="shared" ca="1" si="81"/>
        <v>0</v>
      </c>
      <c r="K398" s="35">
        <f t="shared" ca="1" si="82"/>
        <v>0</v>
      </c>
      <c r="L398" s="36" t="str">
        <f t="shared" ca="1" si="69"/>
        <v/>
      </c>
      <c r="M398" s="37" t="s">
        <v>48</v>
      </c>
      <c r="N398" s="38" t="s">
        <v>48</v>
      </c>
      <c r="O398" s="39" t="s">
        <v>725</v>
      </c>
      <c r="P398" s="40"/>
      <c r="Q398" s="41"/>
      <c r="R398" s="42" t="s">
        <v>726</v>
      </c>
      <c r="S398" s="43" t="s">
        <v>91</v>
      </c>
      <c r="T398" s="44">
        <v>3</v>
      </c>
      <c r="U398" s="45"/>
      <c r="V398" s="45"/>
      <c r="W398" s="46"/>
    </row>
    <row r="399" spans="1:23" s="47" customFormat="1" x14ac:dyDescent="0.2">
      <c r="A399" s="34" t="str">
        <f t="shared" si="53"/>
        <v>S</v>
      </c>
      <c r="B399" s="35">
        <f t="shared" ca="1" si="67"/>
        <v>3</v>
      </c>
      <c r="C399" s="35" t="str">
        <f t="shared" ca="1" si="70"/>
        <v>S</v>
      </c>
      <c r="D399" s="35">
        <f t="shared" ca="1" si="68"/>
        <v>0</v>
      </c>
      <c r="E399" s="35">
        <f t="shared" ca="1" si="71"/>
        <v>4</v>
      </c>
      <c r="F399" s="35">
        <f t="shared" ca="1" si="72"/>
        <v>7</v>
      </c>
      <c r="G399" s="35">
        <f t="shared" ca="1" si="73"/>
        <v>3</v>
      </c>
      <c r="H399" s="35">
        <f t="shared" ca="1" si="74"/>
        <v>0</v>
      </c>
      <c r="I399" s="35">
        <f t="shared" ca="1" si="66"/>
        <v>0</v>
      </c>
      <c r="J399" s="35">
        <f t="shared" ca="1" si="81"/>
        <v>0</v>
      </c>
      <c r="K399" s="35">
        <f t="shared" ca="1" si="82"/>
        <v>0</v>
      </c>
      <c r="L399" s="36" t="str">
        <f t="shared" ca="1" si="69"/>
        <v/>
      </c>
      <c r="M399" s="37" t="s">
        <v>48</v>
      </c>
      <c r="N399" s="38" t="s">
        <v>48</v>
      </c>
      <c r="O399" s="39" t="s">
        <v>727</v>
      </c>
      <c r="P399" s="40"/>
      <c r="Q399" s="41"/>
      <c r="R399" s="42" t="s">
        <v>728</v>
      </c>
      <c r="S399" s="43" t="s">
        <v>91</v>
      </c>
      <c r="T399" s="44">
        <v>1</v>
      </c>
      <c r="U399" s="45"/>
      <c r="V399" s="45"/>
      <c r="W399" s="46"/>
    </row>
    <row r="400" spans="1:23" s="47" customFormat="1" ht="33.75" x14ac:dyDescent="0.2">
      <c r="A400" s="34" t="str">
        <f t="shared" si="53"/>
        <v>S</v>
      </c>
      <c r="B400" s="35">
        <f t="shared" ca="1" si="67"/>
        <v>3</v>
      </c>
      <c r="C400" s="35" t="str">
        <f t="shared" ca="1" si="70"/>
        <v>S</v>
      </c>
      <c r="D400" s="35">
        <f t="shared" ca="1" si="68"/>
        <v>0</v>
      </c>
      <c r="E400" s="35">
        <f t="shared" ca="1" si="71"/>
        <v>4</v>
      </c>
      <c r="F400" s="35">
        <f t="shared" ca="1" si="72"/>
        <v>7</v>
      </c>
      <c r="G400" s="35">
        <f t="shared" ca="1" si="73"/>
        <v>3</v>
      </c>
      <c r="H400" s="35">
        <f t="shared" ca="1" si="74"/>
        <v>0</v>
      </c>
      <c r="I400" s="35">
        <f t="shared" ca="1" si="66"/>
        <v>0</v>
      </c>
      <c r="J400" s="35">
        <f t="shared" ca="1" si="81"/>
        <v>0</v>
      </c>
      <c r="K400" s="35">
        <f t="shared" ca="1" si="82"/>
        <v>0</v>
      </c>
      <c r="L400" s="36" t="str">
        <f t="shared" ca="1" si="69"/>
        <v/>
      </c>
      <c r="M400" s="37" t="s">
        <v>48</v>
      </c>
      <c r="N400" s="38" t="s">
        <v>48</v>
      </c>
      <c r="O400" s="39" t="s">
        <v>729</v>
      </c>
      <c r="P400" s="40"/>
      <c r="Q400" s="41"/>
      <c r="R400" s="42" t="s">
        <v>730</v>
      </c>
      <c r="S400" s="43" t="s">
        <v>74</v>
      </c>
      <c r="T400" s="44">
        <v>3</v>
      </c>
      <c r="U400" s="45"/>
      <c r="V400" s="45"/>
      <c r="W400" s="46"/>
    </row>
    <row r="401" spans="1:23" s="47" customFormat="1" ht="33.75" x14ac:dyDescent="0.2">
      <c r="A401" s="34" t="str">
        <f t="shared" si="53"/>
        <v>S</v>
      </c>
      <c r="B401" s="35">
        <f t="shared" ca="1" si="67"/>
        <v>3</v>
      </c>
      <c r="C401" s="35" t="str">
        <f t="shared" ca="1" si="70"/>
        <v>S</v>
      </c>
      <c r="D401" s="35">
        <f t="shared" ca="1" si="68"/>
        <v>0</v>
      </c>
      <c r="E401" s="35">
        <f t="shared" ca="1" si="71"/>
        <v>4</v>
      </c>
      <c r="F401" s="35">
        <f t="shared" ca="1" si="72"/>
        <v>7</v>
      </c>
      <c r="G401" s="35">
        <f t="shared" ca="1" si="73"/>
        <v>3</v>
      </c>
      <c r="H401" s="35">
        <f t="shared" ca="1" si="74"/>
        <v>0</v>
      </c>
      <c r="I401" s="35">
        <f t="shared" ca="1" si="66"/>
        <v>0</v>
      </c>
      <c r="J401" s="35">
        <f t="shared" ca="1" si="81"/>
        <v>0</v>
      </c>
      <c r="K401" s="35">
        <f t="shared" ca="1" si="82"/>
        <v>0</v>
      </c>
      <c r="L401" s="36" t="str">
        <f t="shared" ca="1" si="69"/>
        <v/>
      </c>
      <c r="M401" s="37" t="s">
        <v>48</v>
      </c>
      <c r="N401" s="38" t="s">
        <v>48</v>
      </c>
      <c r="O401" s="39" t="s">
        <v>731</v>
      </c>
      <c r="P401" s="40"/>
      <c r="Q401" s="41"/>
      <c r="R401" s="42" t="s">
        <v>732</v>
      </c>
      <c r="S401" s="43" t="s">
        <v>71</v>
      </c>
      <c r="T401" s="44">
        <v>6</v>
      </c>
      <c r="U401" s="45"/>
      <c r="V401" s="45"/>
      <c r="W401" s="46"/>
    </row>
    <row r="402" spans="1:23" s="47" customFormat="1" ht="33.75" x14ac:dyDescent="0.2">
      <c r="A402" s="34" t="str">
        <f t="shared" si="53"/>
        <v>S</v>
      </c>
      <c r="B402" s="35">
        <f t="shared" ca="1" si="67"/>
        <v>3</v>
      </c>
      <c r="C402" s="35" t="str">
        <f t="shared" ca="1" si="70"/>
        <v>S</v>
      </c>
      <c r="D402" s="35">
        <f t="shared" ca="1" si="68"/>
        <v>0</v>
      </c>
      <c r="E402" s="35">
        <f t="shared" ca="1" si="71"/>
        <v>4</v>
      </c>
      <c r="F402" s="35">
        <f t="shared" ca="1" si="72"/>
        <v>7</v>
      </c>
      <c r="G402" s="35">
        <f t="shared" ca="1" si="73"/>
        <v>3</v>
      </c>
      <c r="H402" s="35">
        <f t="shared" ca="1" si="74"/>
        <v>0</v>
      </c>
      <c r="I402" s="35">
        <f t="shared" ca="1" si="66"/>
        <v>0</v>
      </c>
      <c r="J402" s="35">
        <f t="shared" ca="1" si="81"/>
        <v>0</v>
      </c>
      <c r="K402" s="35">
        <f t="shared" ca="1" si="82"/>
        <v>0</v>
      </c>
      <c r="L402" s="36" t="str">
        <f t="shared" ca="1" si="69"/>
        <v/>
      </c>
      <c r="M402" s="37" t="s">
        <v>48</v>
      </c>
      <c r="N402" s="38" t="s">
        <v>48</v>
      </c>
      <c r="O402" s="39" t="s">
        <v>733</v>
      </c>
      <c r="P402" s="40"/>
      <c r="Q402" s="41"/>
      <c r="R402" s="42" t="s">
        <v>734</v>
      </c>
      <c r="S402" s="43" t="s">
        <v>71</v>
      </c>
      <c r="T402" s="44">
        <v>12</v>
      </c>
      <c r="U402" s="45"/>
      <c r="V402" s="45"/>
      <c r="W402" s="46"/>
    </row>
    <row r="403" spans="1:23" s="47" customFormat="1" ht="33.75" x14ac:dyDescent="0.2">
      <c r="A403" s="34" t="str">
        <f t="shared" si="53"/>
        <v>S</v>
      </c>
      <c r="B403" s="35">
        <f t="shared" ca="1" si="67"/>
        <v>3</v>
      </c>
      <c r="C403" s="35" t="str">
        <f t="shared" ca="1" si="70"/>
        <v>S</v>
      </c>
      <c r="D403" s="35">
        <f t="shared" ca="1" si="68"/>
        <v>0</v>
      </c>
      <c r="E403" s="35">
        <f t="shared" ca="1" si="71"/>
        <v>4</v>
      </c>
      <c r="F403" s="35">
        <f t="shared" ca="1" si="72"/>
        <v>7</v>
      </c>
      <c r="G403" s="35">
        <f t="shared" ca="1" si="73"/>
        <v>3</v>
      </c>
      <c r="H403" s="35">
        <f t="shared" ca="1" si="74"/>
        <v>0</v>
      </c>
      <c r="I403" s="35">
        <f t="shared" ca="1" si="66"/>
        <v>0</v>
      </c>
      <c r="J403" s="35">
        <f t="shared" ca="1" si="81"/>
        <v>0</v>
      </c>
      <c r="K403" s="35">
        <f t="shared" ca="1" si="82"/>
        <v>0</v>
      </c>
      <c r="L403" s="36" t="str">
        <f t="shared" ca="1" si="69"/>
        <v/>
      </c>
      <c r="M403" s="37" t="s">
        <v>48</v>
      </c>
      <c r="N403" s="38" t="s">
        <v>48</v>
      </c>
      <c r="O403" s="39" t="s">
        <v>735</v>
      </c>
      <c r="P403" s="40"/>
      <c r="Q403" s="41"/>
      <c r="R403" s="42" t="s">
        <v>736</v>
      </c>
      <c r="S403" s="43" t="s">
        <v>71</v>
      </c>
      <c r="T403" s="44">
        <v>24</v>
      </c>
      <c r="U403" s="45"/>
      <c r="V403" s="45"/>
      <c r="W403" s="46"/>
    </row>
    <row r="404" spans="1:23" s="47" customFormat="1" ht="20.100000000000001" customHeight="1" x14ac:dyDescent="0.2">
      <c r="A404" s="34">
        <f t="shared" si="53"/>
        <v>2</v>
      </c>
      <c r="B404" s="35">
        <f t="shared" ca="1" si="67"/>
        <v>2</v>
      </c>
      <c r="C404" s="35">
        <f t="shared" ca="1" si="70"/>
        <v>2</v>
      </c>
      <c r="D404" s="35">
        <f t="shared" ca="1" si="68"/>
        <v>3</v>
      </c>
      <c r="E404" s="35">
        <f t="shared" ca="1" si="71"/>
        <v>4</v>
      </c>
      <c r="F404" s="35">
        <f t="shared" ca="1" si="72"/>
        <v>8</v>
      </c>
      <c r="G404" s="35">
        <f t="shared" ca="1" si="73"/>
        <v>0</v>
      </c>
      <c r="H404" s="35">
        <f t="shared" ca="1" si="74"/>
        <v>0</v>
      </c>
      <c r="I404" s="35">
        <f t="shared" ca="1" si="66"/>
        <v>0</v>
      </c>
      <c r="J404" s="35">
        <f t="shared" ca="1" si="81"/>
        <v>37</v>
      </c>
      <c r="K404" s="35">
        <f t="shared" ca="1" si="82"/>
        <v>3</v>
      </c>
      <c r="L404" s="36" t="str">
        <f t="shared" ca="1" si="69"/>
        <v/>
      </c>
      <c r="M404" s="37" t="s">
        <v>57</v>
      </c>
      <c r="N404" s="38" t="s">
        <v>57</v>
      </c>
      <c r="O404" s="70" t="s">
        <v>737</v>
      </c>
      <c r="P404" s="40"/>
      <c r="Q404" s="41"/>
      <c r="R404" s="71" t="s">
        <v>268</v>
      </c>
      <c r="S404" s="43" t="s">
        <v>56</v>
      </c>
      <c r="T404" s="44"/>
      <c r="U404" s="45"/>
      <c r="V404" s="45"/>
      <c r="W404" s="72"/>
    </row>
    <row r="405" spans="1:23" s="47" customFormat="1" ht="45" x14ac:dyDescent="0.2">
      <c r="A405" s="34" t="str">
        <f t="shared" si="53"/>
        <v>S</v>
      </c>
      <c r="B405" s="35">
        <f t="shared" ca="1" si="67"/>
        <v>2</v>
      </c>
      <c r="C405" s="35" t="str">
        <f t="shared" ca="1" si="70"/>
        <v>S</v>
      </c>
      <c r="D405" s="35">
        <f t="shared" ca="1" si="68"/>
        <v>0</v>
      </c>
      <c r="E405" s="35">
        <f t="shared" ca="1" si="71"/>
        <v>4</v>
      </c>
      <c r="F405" s="35">
        <f t="shared" ca="1" si="72"/>
        <v>8</v>
      </c>
      <c r="G405" s="35">
        <f t="shared" ca="1" si="73"/>
        <v>0</v>
      </c>
      <c r="H405" s="35">
        <f t="shared" ca="1" si="74"/>
        <v>0</v>
      </c>
      <c r="I405" s="35">
        <f t="shared" ca="1" si="66"/>
        <v>0</v>
      </c>
      <c r="J405" s="35">
        <f t="shared" ca="1" si="81"/>
        <v>0</v>
      </c>
      <c r="K405" s="35">
        <f t="shared" ca="1" si="82"/>
        <v>0</v>
      </c>
      <c r="L405" s="36" t="str">
        <f t="shared" ca="1" si="69"/>
        <v/>
      </c>
      <c r="M405" s="37" t="s">
        <v>48</v>
      </c>
      <c r="N405" s="38" t="s">
        <v>48</v>
      </c>
      <c r="O405" s="39" t="s">
        <v>738</v>
      </c>
      <c r="P405" s="40"/>
      <c r="Q405" s="41"/>
      <c r="R405" s="42" t="s">
        <v>739</v>
      </c>
      <c r="S405" s="43" t="s">
        <v>62</v>
      </c>
      <c r="T405" s="44">
        <v>62.910000000000004</v>
      </c>
      <c r="U405" s="45"/>
      <c r="V405" s="45"/>
      <c r="W405" s="46"/>
    </row>
    <row r="406" spans="1:23" s="47" customFormat="1" ht="33.75" x14ac:dyDescent="0.2">
      <c r="A406" s="34" t="str">
        <f t="shared" si="53"/>
        <v>S</v>
      </c>
      <c r="B406" s="35">
        <f t="shared" ca="1" si="67"/>
        <v>2</v>
      </c>
      <c r="C406" s="35" t="str">
        <f t="shared" ca="1" si="70"/>
        <v>S</v>
      </c>
      <c r="D406" s="35">
        <f t="shared" ca="1" si="68"/>
        <v>0</v>
      </c>
      <c r="E406" s="35">
        <f t="shared" ca="1" si="71"/>
        <v>4</v>
      </c>
      <c r="F406" s="35">
        <f t="shared" ca="1" si="72"/>
        <v>8</v>
      </c>
      <c r="G406" s="35">
        <f t="shared" ca="1" si="73"/>
        <v>0</v>
      </c>
      <c r="H406" s="35">
        <f t="shared" ca="1" si="74"/>
        <v>0</v>
      </c>
      <c r="I406" s="35">
        <f t="shared" ca="1" si="66"/>
        <v>0</v>
      </c>
      <c r="J406" s="35">
        <f t="shared" ca="1" si="81"/>
        <v>0</v>
      </c>
      <c r="K406" s="35">
        <f t="shared" ca="1" si="82"/>
        <v>0</v>
      </c>
      <c r="L406" s="36" t="str">
        <f t="shared" ca="1" si="69"/>
        <v/>
      </c>
      <c r="M406" s="37" t="s">
        <v>48</v>
      </c>
      <c r="N406" s="38" t="s">
        <v>48</v>
      </c>
      <c r="O406" s="39" t="s">
        <v>740</v>
      </c>
      <c r="P406" s="40"/>
      <c r="Q406" s="41"/>
      <c r="R406" s="42" t="s">
        <v>741</v>
      </c>
      <c r="S406" s="43" t="s">
        <v>62</v>
      </c>
      <c r="T406" s="44">
        <v>5.742</v>
      </c>
      <c r="U406" s="45"/>
      <c r="V406" s="45"/>
      <c r="W406" s="46"/>
    </row>
    <row r="407" spans="1:23" s="47" customFormat="1" ht="20.100000000000001" customHeight="1" x14ac:dyDescent="0.2">
      <c r="A407" s="34">
        <f t="shared" si="53"/>
        <v>2</v>
      </c>
      <c r="B407" s="35">
        <f t="shared" ca="1" si="67"/>
        <v>2</v>
      </c>
      <c r="C407" s="35">
        <f t="shared" ca="1" si="70"/>
        <v>2</v>
      </c>
      <c r="D407" s="35">
        <f t="shared" ca="1" si="68"/>
        <v>2</v>
      </c>
      <c r="E407" s="35">
        <f t="shared" ca="1" si="71"/>
        <v>4</v>
      </c>
      <c r="F407" s="35">
        <f t="shared" ca="1" si="72"/>
        <v>9</v>
      </c>
      <c r="G407" s="35">
        <f t="shared" ca="1" si="73"/>
        <v>0</v>
      </c>
      <c r="H407" s="35">
        <f t="shared" ca="1" si="74"/>
        <v>0</v>
      </c>
      <c r="I407" s="35">
        <f t="shared" ca="1" si="66"/>
        <v>0</v>
      </c>
      <c r="J407" s="35">
        <f t="shared" ca="1" si="81"/>
        <v>34</v>
      </c>
      <c r="K407" s="35">
        <f t="shared" ca="1" si="82"/>
        <v>2</v>
      </c>
      <c r="L407" s="36" t="str">
        <f t="shared" ca="1" si="69"/>
        <v/>
      </c>
      <c r="M407" s="37" t="s">
        <v>57</v>
      </c>
      <c r="N407" s="38" t="s">
        <v>57</v>
      </c>
      <c r="O407" s="70" t="s">
        <v>742</v>
      </c>
      <c r="P407" s="40"/>
      <c r="Q407" s="41"/>
      <c r="R407" s="71" t="s">
        <v>511</v>
      </c>
      <c r="S407" s="43" t="s">
        <v>56</v>
      </c>
      <c r="T407" s="44"/>
      <c r="U407" s="45"/>
      <c r="V407" s="45"/>
      <c r="W407" s="72"/>
    </row>
    <row r="408" spans="1:23" s="47" customFormat="1" ht="22.5" x14ac:dyDescent="0.2">
      <c r="A408" s="34" t="str">
        <f t="shared" si="53"/>
        <v>S</v>
      </c>
      <c r="B408" s="35">
        <f t="shared" ca="1" si="67"/>
        <v>2</v>
      </c>
      <c r="C408" s="35" t="str">
        <f t="shared" ca="1" si="70"/>
        <v>S</v>
      </c>
      <c r="D408" s="35">
        <f t="shared" ca="1" si="68"/>
        <v>0</v>
      </c>
      <c r="E408" s="35">
        <f t="shared" ca="1" si="71"/>
        <v>4</v>
      </c>
      <c r="F408" s="35">
        <f t="shared" ca="1" si="72"/>
        <v>9</v>
      </c>
      <c r="G408" s="35">
        <f t="shared" ca="1" si="73"/>
        <v>0</v>
      </c>
      <c r="H408" s="35">
        <f t="shared" ca="1" si="74"/>
        <v>0</v>
      </c>
      <c r="I408" s="35">
        <f t="shared" ca="1" si="66"/>
        <v>0</v>
      </c>
      <c r="J408" s="35">
        <f t="shared" ca="1" si="81"/>
        <v>0</v>
      </c>
      <c r="K408" s="35">
        <f t="shared" ca="1" si="82"/>
        <v>0</v>
      </c>
      <c r="L408" s="36" t="str">
        <f t="shared" ca="1" si="69"/>
        <v/>
      </c>
      <c r="M408" s="37" t="s">
        <v>48</v>
      </c>
      <c r="N408" s="38" t="s">
        <v>48</v>
      </c>
      <c r="O408" s="39" t="s">
        <v>743</v>
      </c>
      <c r="P408" s="40"/>
      <c r="Q408" s="41"/>
      <c r="R408" s="42" t="s">
        <v>513</v>
      </c>
      <c r="S408" s="43" t="s">
        <v>62</v>
      </c>
      <c r="T408" s="44">
        <v>14.045999999999999</v>
      </c>
      <c r="U408" s="45"/>
      <c r="V408" s="45"/>
      <c r="W408" s="46"/>
    </row>
    <row r="409" spans="1:23" s="47" customFormat="1" ht="20.100000000000001" customHeight="1" x14ac:dyDescent="0.2">
      <c r="A409" s="34">
        <f t="shared" si="53"/>
        <v>2</v>
      </c>
      <c r="B409" s="35">
        <f t="shared" ca="1" si="67"/>
        <v>2</v>
      </c>
      <c r="C409" s="35">
        <f t="shared" ca="1" si="70"/>
        <v>2</v>
      </c>
      <c r="D409" s="35">
        <f t="shared" ca="1" si="68"/>
        <v>2</v>
      </c>
      <c r="E409" s="35">
        <f t="shared" ca="1" si="71"/>
        <v>4</v>
      </c>
      <c r="F409" s="35">
        <f t="shared" ca="1" si="72"/>
        <v>10</v>
      </c>
      <c r="G409" s="35">
        <f t="shared" ca="1" si="73"/>
        <v>0</v>
      </c>
      <c r="H409" s="35">
        <f t="shared" ca="1" si="74"/>
        <v>0</v>
      </c>
      <c r="I409" s="35">
        <f t="shared" ca="1" si="66"/>
        <v>0</v>
      </c>
      <c r="J409" s="35">
        <f t="shared" ca="1" si="81"/>
        <v>32</v>
      </c>
      <c r="K409" s="35">
        <f t="shared" ca="1" si="82"/>
        <v>2</v>
      </c>
      <c r="L409" s="36" t="str">
        <f t="shared" ca="1" si="69"/>
        <v/>
      </c>
      <c r="M409" s="37" t="s">
        <v>57</v>
      </c>
      <c r="N409" s="38" t="s">
        <v>57</v>
      </c>
      <c r="O409" s="70" t="s">
        <v>744</v>
      </c>
      <c r="P409" s="40"/>
      <c r="Q409" s="41"/>
      <c r="R409" s="71" t="s">
        <v>745</v>
      </c>
      <c r="S409" s="43" t="s">
        <v>56</v>
      </c>
      <c r="T409" s="44"/>
      <c r="U409" s="45"/>
      <c r="V409" s="45"/>
      <c r="W409" s="72"/>
    </row>
    <row r="410" spans="1:23" s="47" customFormat="1" x14ac:dyDescent="0.2">
      <c r="A410" s="34" t="str">
        <f t="shared" si="53"/>
        <v>S</v>
      </c>
      <c r="B410" s="35">
        <f t="shared" ca="1" si="67"/>
        <v>2</v>
      </c>
      <c r="C410" s="35" t="str">
        <f t="shared" ca="1" si="70"/>
        <v>S</v>
      </c>
      <c r="D410" s="35">
        <f t="shared" ca="1" si="68"/>
        <v>0</v>
      </c>
      <c r="E410" s="35">
        <f t="shared" ca="1" si="71"/>
        <v>4</v>
      </c>
      <c r="F410" s="35">
        <f t="shared" ca="1" si="72"/>
        <v>10</v>
      </c>
      <c r="G410" s="35">
        <f t="shared" ca="1" si="73"/>
        <v>0</v>
      </c>
      <c r="H410" s="35">
        <f t="shared" ca="1" si="74"/>
        <v>0</v>
      </c>
      <c r="I410" s="35">
        <f t="shared" ca="1" si="66"/>
        <v>0</v>
      </c>
      <c r="J410" s="35">
        <f t="shared" ca="1" si="81"/>
        <v>0</v>
      </c>
      <c r="K410" s="35">
        <f t="shared" ca="1" si="82"/>
        <v>0</v>
      </c>
      <c r="L410" s="36" t="str">
        <f t="shared" ca="1" si="69"/>
        <v/>
      </c>
      <c r="M410" s="37" t="s">
        <v>48</v>
      </c>
      <c r="N410" s="38" t="s">
        <v>48</v>
      </c>
      <c r="O410" s="39" t="s">
        <v>746</v>
      </c>
      <c r="P410" s="40"/>
      <c r="Q410" s="41"/>
      <c r="R410" s="42" t="s">
        <v>747</v>
      </c>
      <c r="S410" s="43" t="s">
        <v>63</v>
      </c>
      <c r="T410" s="44">
        <v>33.119999999999997</v>
      </c>
      <c r="U410" s="45"/>
      <c r="V410" s="45"/>
      <c r="W410" s="46"/>
    </row>
    <row r="411" spans="1:23" s="47" customFormat="1" ht="20.100000000000001" customHeight="1" x14ac:dyDescent="0.2">
      <c r="A411" s="34">
        <f t="shared" si="53"/>
        <v>2</v>
      </c>
      <c r="B411" s="35">
        <f t="shared" ca="1" si="67"/>
        <v>2</v>
      </c>
      <c r="C411" s="35">
        <f t="shared" ca="1" si="70"/>
        <v>2</v>
      </c>
      <c r="D411" s="35">
        <f t="shared" ca="1" si="68"/>
        <v>4</v>
      </c>
      <c r="E411" s="35">
        <f t="shared" ca="1" si="71"/>
        <v>4</v>
      </c>
      <c r="F411" s="35">
        <f t="shared" ca="1" si="72"/>
        <v>11</v>
      </c>
      <c r="G411" s="35">
        <f t="shared" ca="1" si="73"/>
        <v>0</v>
      </c>
      <c r="H411" s="35">
        <f t="shared" ca="1" si="74"/>
        <v>0</v>
      </c>
      <c r="I411" s="35">
        <f t="shared" ca="1" si="66"/>
        <v>0</v>
      </c>
      <c r="J411" s="35">
        <f t="shared" ref="J411:J440" ca="1" si="83">IF(OR($C411="S",$C411=0),0,MATCH(0,OFFSET($D411,1,$C411,ROW($C$441)-ROW($C411)),0))</f>
        <v>30</v>
      </c>
      <c r="K411" s="35">
        <f t="shared" ref="K411:K440" ca="1" si="84">IF(OR($C411="S",$C411=0),0,MATCH(OFFSET($D411,0,$C411)+1,OFFSET($D411,1,$C411,ROW($C$441)-ROW($C411)),0))</f>
        <v>4</v>
      </c>
      <c r="L411" s="36" t="str">
        <f t="shared" ca="1" si="69"/>
        <v/>
      </c>
      <c r="M411" s="37" t="s">
        <v>57</v>
      </c>
      <c r="N411" s="38" t="s">
        <v>57</v>
      </c>
      <c r="O411" s="70" t="s">
        <v>748</v>
      </c>
      <c r="P411" s="40"/>
      <c r="Q411" s="41"/>
      <c r="R411" s="71" t="s">
        <v>348</v>
      </c>
      <c r="S411" s="43" t="s">
        <v>56</v>
      </c>
      <c r="T411" s="44"/>
      <c r="U411" s="45"/>
      <c r="V411" s="45"/>
      <c r="W411" s="72"/>
    </row>
    <row r="412" spans="1:23" s="47" customFormat="1" ht="22.5" x14ac:dyDescent="0.2">
      <c r="A412" s="34" t="str">
        <f t="shared" si="53"/>
        <v>S</v>
      </c>
      <c r="B412" s="35">
        <f t="shared" ca="1" si="67"/>
        <v>2</v>
      </c>
      <c r="C412" s="35" t="str">
        <f t="shared" ca="1" si="70"/>
        <v>S</v>
      </c>
      <c r="D412" s="35">
        <f t="shared" ca="1" si="68"/>
        <v>0</v>
      </c>
      <c r="E412" s="35">
        <f t="shared" ca="1" si="71"/>
        <v>4</v>
      </c>
      <c r="F412" s="35">
        <f t="shared" ca="1" si="72"/>
        <v>11</v>
      </c>
      <c r="G412" s="35">
        <f t="shared" ca="1" si="73"/>
        <v>0</v>
      </c>
      <c r="H412" s="35">
        <f t="shared" ca="1" si="74"/>
        <v>0</v>
      </c>
      <c r="I412" s="35">
        <f t="shared" ca="1" si="66"/>
        <v>0</v>
      </c>
      <c r="J412" s="35">
        <f t="shared" ca="1" si="83"/>
        <v>0</v>
      </c>
      <c r="K412" s="35">
        <f t="shared" ca="1" si="84"/>
        <v>0</v>
      </c>
      <c r="L412" s="36" t="str">
        <f t="shared" ca="1" si="69"/>
        <v/>
      </c>
      <c r="M412" s="37" t="s">
        <v>48</v>
      </c>
      <c r="N412" s="38" t="s">
        <v>48</v>
      </c>
      <c r="O412" s="39" t="s">
        <v>749</v>
      </c>
      <c r="P412" s="40"/>
      <c r="Q412" s="41"/>
      <c r="R412" s="42" t="s">
        <v>520</v>
      </c>
      <c r="S412" s="43" t="s">
        <v>62</v>
      </c>
      <c r="T412" s="44">
        <v>33.119999999999997</v>
      </c>
      <c r="U412" s="45"/>
      <c r="V412" s="45"/>
      <c r="W412" s="46"/>
    </row>
    <row r="413" spans="1:23" s="47" customFormat="1" ht="33.75" x14ac:dyDescent="0.2">
      <c r="A413" s="34" t="str">
        <f t="shared" si="53"/>
        <v>S</v>
      </c>
      <c r="B413" s="35">
        <f t="shared" ca="1" si="67"/>
        <v>2</v>
      </c>
      <c r="C413" s="35" t="str">
        <f t="shared" ca="1" si="70"/>
        <v>S</v>
      </c>
      <c r="D413" s="35">
        <f t="shared" ca="1" si="68"/>
        <v>0</v>
      </c>
      <c r="E413" s="35">
        <f t="shared" ca="1" si="71"/>
        <v>4</v>
      </c>
      <c r="F413" s="35">
        <f t="shared" ca="1" si="72"/>
        <v>11</v>
      </c>
      <c r="G413" s="35">
        <f t="shared" ca="1" si="73"/>
        <v>0</v>
      </c>
      <c r="H413" s="35">
        <f t="shared" ca="1" si="74"/>
        <v>0</v>
      </c>
      <c r="I413" s="35">
        <f t="shared" ca="1" si="66"/>
        <v>0</v>
      </c>
      <c r="J413" s="35">
        <f t="shared" ca="1" si="83"/>
        <v>0</v>
      </c>
      <c r="K413" s="35">
        <f t="shared" ca="1" si="84"/>
        <v>0</v>
      </c>
      <c r="L413" s="36" t="str">
        <f t="shared" ca="1" si="69"/>
        <v/>
      </c>
      <c r="M413" s="37" t="s">
        <v>48</v>
      </c>
      <c r="N413" s="38" t="s">
        <v>48</v>
      </c>
      <c r="O413" s="39" t="s">
        <v>750</v>
      </c>
      <c r="P413" s="40"/>
      <c r="Q413" s="41"/>
      <c r="R413" s="42" t="s">
        <v>522</v>
      </c>
      <c r="S413" s="43" t="s">
        <v>71</v>
      </c>
      <c r="T413" s="44">
        <v>6.9</v>
      </c>
      <c r="U413" s="45"/>
      <c r="V413" s="45"/>
      <c r="W413" s="46"/>
    </row>
    <row r="414" spans="1:23" s="47" customFormat="1" ht="22.5" x14ac:dyDescent="0.2">
      <c r="A414" s="34" t="str">
        <f t="shared" si="53"/>
        <v>S</v>
      </c>
      <c r="B414" s="35">
        <f t="shared" ca="1" si="67"/>
        <v>2</v>
      </c>
      <c r="C414" s="35" t="str">
        <f t="shared" ca="1" si="70"/>
        <v>S</v>
      </c>
      <c r="D414" s="35">
        <f t="shared" ca="1" si="68"/>
        <v>0</v>
      </c>
      <c r="E414" s="35">
        <f t="shared" ca="1" si="71"/>
        <v>4</v>
      </c>
      <c r="F414" s="35">
        <f t="shared" ca="1" si="72"/>
        <v>11</v>
      </c>
      <c r="G414" s="35">
        <f t="shared" ca="1" si="73"/>
        <v>0</v>
      </c>
      <c r="H414" s="35">
        <f t="shared" ca="1" si="74"/>
        <v>0</v>
      </c>
      <c r="I414" s="35">
        <f t="shared" ca="1" si="66"/>
        <v>0</v>
      </c>
      <c r="J414" s="35">
        <f t="shared" ca="1" si="83"/>
        <v>0</v>
      </c>
      <c r="K414" s="35">
        <f t="shared" ca="1" si="84"/>
        <v>0</v>
      </c>
      <c r="L414" s="36" t="str">
        <f t="shared" ca="1" si="69"/>
        <v/>
      </c>
      <c r="M414" s="37" t="s">
        <v>48</v>
      </c>
      <c r="N414" s="38" t="s">
        <v>48</v>
      </c>
      <c r="O414" s="39" t="s">
        <v>751</v>
      </c>
      <c r="P414" s="40"/>
      <c r="Q414" s="41"/>
      <c r="R414" s="42" t="s">
        <v>524</v>
      </c>
      <c r="S414" s="43" t="s">
        <v>71</v>
      </c>
      <c r="T414" s="44">
        <v>23.4</v>
      </c>
      <c r="U414" s="45"/>
      <c r="V414" s="45"/>
      <c r="W414" s="46"/>
    </row>
    <row r="415" spans="1:23" s="47" customFormat="1" ht="20.100000000000001" customHeight="1" x14ac:dyDescent="0.2">
      <c r="A415" s="34">
        <f t="shared" si="53"/>
        <v>2</v>
      </c>
      <c r="B415" s="35">
        <f t="shared" ca="1" si="67"/>
        <v>2</v>
      </c>
      <c r="C415" s="35">
        <f t="shared" ca="1" si="70"/>
        <v>2</v>
      </c>
      <c r="D415" s="35">
        <f t="shared" ca="1" si="68"/>
        <v>4</v>
      </c>
      <c r="E415" s="35">
        <f t="shared" ca="1" si="71"/>
        <v>4</v>
      </c>
      <c r="F415" s="35">
        <f t="shared" ca="1" si="72"/>
        <v>12</v>
      </c>
      <c r="G415" s="35">
        <f t="shared" ca="1" si="73"/>
        <v>0</v>
      </c>
      <c r="H415" s="35">
        <f t="shared" ca="1" si="74"/>
        <v>0</v>
      </c>
      <c r="I415" s="35">
        <f t="shared" ca="1" si="66"/>
        <v>0</v>
      </c>
      <c r="J415" s="35">
        <f t="shared" ca="1" si="83"/>
        <v>26</v>
      </c>
      <c r="K415" s="35">
        <f t="shared" ca="1" si="84"/>
        <v>4</v>
      </c>
      <c r="L415" s="36" t="str">
        <f t="shared" ca="1" si="69"/>
        <v/>
      </c>
      <c r="M415" s="37" t="s">
        <v>57</v>
      </c>
      <c r="N415" s="38" t="s">
        <v>57</v>
      </c>
      <c r="O415" s="70" t="s">
        <v>752</v>
      </c>
      <c r="P415" s="40"/>
      <c r="Q415" s="41"/>
      <c r="R415" s="71" t="s">
        <v>352</v>
      </c>
      <c r="S415" s="43" t="s">
        <v>56</v>
      </c>
      <c r="T415" s="44"/>
      <c r="U415" s="45"/>
      <c r="V415" s="45"/>
      <c r="W415" s="72"/>
    </row>
    <row r="416" spans="1:23" s="47" customFormat="1" ht="22.5" x14ac:dyDescent="0.2">
      <c r="A416" s="34" t="str">
        <f t="shared" si="53"/>
        <v>S</v>
      </c>
      <c r="B416" s="35">
        <f t="shared" ca="1" si="67"/>
        <v>2</v>
      </c>
      <c r="C416" s="35" t="str">
        <f t="shared" ca="1" si="70"/>
        <v>S</v>
      </c>
      <c r="D416" s="35">
        <f t="shared" ca="1" si="68"/>
        <v>0</v>
      </c>
      <c r="E416" s="35">
        <f t="shared" ca="1" si="71"/>
        <v>4</v>
      </c>
      <c r="F416" s="35">
        <f t="shared" ca="1" si="72"/>
        <v>12</v>
      </c>
      <c r="G416" s="35">
        <f t="shared" ca="1" si="73"/>
        <v>0</v>
      </c>
      <c r="H416" s="35">
        <f t="shared" ca="1" si="74"/>
        <v>0</v>
      </c>
      <c r="I416" s="35">
        <f t="shared" ca="1" si="66"/>
        <v>0</v>
      </c>
      <c r="J416" s="35">
        <f t="shared" ca="1" si="83"/>
        <v>0</v>
      </c>
      <c r="K416" s="35">
        <f t="shared" ca="1" si="84"/>
        <v>0</v>
      </c>
      <c r="L416" s="36" t="str">
        <f t="shared" ca="1" si="69"/>
        <v/>
      </c>
      <c r="M416" s="37" t="s">
        <v>48</v>
      </c>
      <c r="N416" s="38" t="s">
        <v>48</v>
      </c>
      <c r="O416" s="39" t="s">
        <v>753</v>
      </c>
      <c r="P416" s="40"/>
      <c r="Q416" s="41"/>
      <c r="R416" s="42" t="s">
        <v>531</v>
      </c>
      <c r="S416" s="43" t="s">
        <v>62</v>
      </c>
      <c r="T416" s="44">
        <v>3.5700000000000003</v>
      </c>
      <c r="U416" s="45"/>
      <c r="V416" s="45"/>
      <c r="W416" s="46"/>
    </row>
    <row r="417" spans="1:23" s="47" customFormat="1" ht="22.5" x14ac:dyDescent="0.2">
      <c r="A417" s="34" t="str">
        <f t="shared" si="53"/>
        <v>S</v>
      </c>
      <c r="B417" s="35">
        <f t="shared" ca="1" si="67"/>
        <v>2</v>
      </c>
      <c r="C417" s="35" t="str">
        <f t="shared" ca="1" si="70"/>
        <v>S</v>
      </c>
      <c r="D417" s="35">
        <f t="shared" ca="1" si="68"/>
        <v>0</v>
      </c>
      <c r="E417" s="35">
        <f t="shared" ca="1" si="71"/>
        <v>4</v>
      </c>
      <c r="F417" s="35">
        <f t="shared" ca="1" si="72"/>
        <v>12</v>
      </c>
      <c r="G417" s="35">
        <f t="shared" ca="1" si="73"/>
        <v>0</v>
      </c>
      <c r="H417" s="35">
        <f t="shared" ca="1" si="74"/>
        <v>0</v>
      </c>
      <c r="I417" s="35">
        <f t="shared" ca="1" si="66"/>
        <v>0</v>
      </c>
      <c r="J417" s="35">
        <f t="shared" ca="1" si="83"/>
        <v>0</v>
      </c>
      <c r="K417" s="35">
        <f t="shared" ca="1" si="84"/>
        <v>0</v>
      </c>
      <c r="L417" s="36" t="str">
        <f t="shared" ca="1" si="69"/>
        <v/>
      </c>
      <c r="M417" s="37" t="s">
        <v>48</v>
      </c>
      <c r="N417" s="38" t="s">
        <v>48</v>
      </c>
      <c r="O417" s="39" t="s">
        <v>754</v>
      </c>
      <c r="P417" s="40"/>
      <c r="Q417" s="41"/>
      <c r="R417" s="42" t="s">
        <v>531</v>
      </c>
      <c r="S417" s="43" t="s">
        <v>62</v>
      </c>
      <c r="T417" s="44">
        <v>4.32</v>
      </c>
      <c r="U417" s="45"/>
      <c r="V417" s="45"/>
      <c r="W417" s="46"/>
    </row>
    <row r="418" spans="1:23" s="47" customFormat="1" ht="22.5" x14ac:dyDescent="0.2">
      <c r="A418" s="34" t="str">
        <f t="shared" si="53"/>
        <v>S</v>
      </c>
      <c r="B418" s="35">
        <f t="shared" ca="1" si="67"/>
        <v>2</v>
      </c>
      <c r="C418" s="35" t="str">
        <f t="shared" ca="1" si="70"/>
        <v>S</v>
      </c>
      <c r="D418" s="35">
        <f t="shared" ca="1" si="68"/>
        <v>0</v>
      </c>
      <c r="E418" s="35">
        <f t="shared" ca="1" si="71"/>
        <v>4</v>
      </c>
      <c r="F418" s="35">
        <f t="shared" ca="1" si="72"/>
        <v>12</v>
      </c>
      <c r="G418" s="35">
        <f t="shared" ca="1" si="73"/>
        <v>0</v>
      </c>
      <c r="H418" s="35">
        <f t="shared" ca="1" si="74"/>
        <v>0</v>
      </c>
      <c r="I418" s="35">
        <f t="shared" ca="1" si="66"/>
        <v>0</v>
      </c>
      <c r="J418" s="35">
        <f t="shared" ca="1" si="83"/>
        <v>0</v>
      </c>
      <c r="K418" s="35">
        <f t="shared" ca="1" si="84"/>
        <v>0</v>
      </c>
      <c r="L418" s="36" t="str">
        <f t="shared" ca="1" si="69"/>
        <v/>
      </c>
      <c r="M418" s="37" t="s">
        <v>48</v>
      </c>
      <c r="N418" s="38" t="s">
        <v>48</v>
      </c>
      <c r="O418" s="39" t="s">
        <v>755</v>
      </c>
      <c r="P418" s="40"/>
      <c r="Q418" s="41"/>
      <c r="R418" s="42" t="s">
        <v>529</v>
      </c>
      <c r="S418" s="43" t="s">
        <v>62</v>
      </c>
      <c r="T418" s="44">
        <v>1.7999999999999998</v>
      </c>
      <c r="U418" s="45"/>
      <c r="V418" s="45"/>
      <c r="W418" s="46"/>
    </row>
    <row r="419" spans="1:23" s="47" customFormat="1" ht="20.100000000000001" customHeight="1" x14ac:dyDescent="0.2">
      <c r="A419" s="34">
        <f t="shared" si="53"/>
        <v>2</v>
      </c>
      <c r="B419" s="35">
        <f t="shared" ca="1" si="67"/>
        <v>2</v>
      </c>
      <c r="C419" s="35">
        <f t="shared" ca="1" si="70"/>
        <v>2</v>
      </c>
      <c r="D419" s="35">
        <f t="shared" ca="1" si="68"/>
        <v>2</v>
      </c>
      <c r="E419" s="35">
        <f t="shared" ca="1" si="71"/>
        <v>4</v>
      </c>
      <c r="F419" s="35">
        <f t="shared" ca="1" si="72"/>
        <v>13</v>
      </c>
      <c r="G419" s="35">
        <f t="shared" ca="1" si="73"/>
        <v>0</v>
      </c>
      <c r="H419" s="35">
        <f t="shared" ca="1" si="74"/>
        <v>0</v>
      </c>
      <c r="I419" s="35">
        <f t="shared" ca="1" si="66"/>
        <v>0</v>
      </c>
      <c r="J419" s="35">
        <f t="shared" ca="1" si="83"/>
        <v>22</v>
      </c>
      <c r="K419" s="35">
        <f t="shared" ca="1" si="84"/>
        <v>2</v>
      </c>
      <c r="L419" s="36" t="str">
        <f t="shared" ca="1" si="69"/>
        <v/>
      </c>
      <c r="M419" s="37" t="s">
        <v>57</v>
      </c>
      <c r="N419" s="38" t="s">
        <v>57</v>
      </c>
      <c r="O419" s="70" t="s">
        <v>756</v>
      </c>
      <c r="P419" s="40"/>
      <c r="Q419" s="41"/>
      <c r="R419" s="71" t="s">
        <v>533</v>
      </c>
      <c r="S419" s="43" t="s">
        <v>56</v>
      </c>
      <c r="T419" s="44"/>
      <c r="U419" s="45"/>
      <c r="V419" s="45"/>
      <c r="W419" s="72"/>
    </row>
    <row r="420" spans="1:23" s="47" customFormat="1" x14ac:dyDescent="0.2">
      <c r="A420" s="34" t="str">
        <f t="shared" si="53"/>
        <v>S</v>
      </c>
      <c r="B420" s="35">
        <f t="shared" ca="1" si="67"/>
        <v>2</v>
      </c>
      <c r="C420" s="35" t="str">
        <f t="shared" ca="1" si="70"/>
        <v>S</v>
      </c>
      <c r="D420" s="35">
        <f t="shared" ca="1" si="68"/>
        <v>0</v>
      </c>
      <c r="E420" s="35">
        <f t="shared" ca="1" si="71"/>
        <v>4</v>
      </c>
      <c r="F420" s="35">
        <f t="shared" ca="1" si="72"/>
        <v>13</v>
      </c>
      <c r="G420" s="35">
        <f t="shared" ca="1" si="73"/>
        <v>0</v>
      </c>
      <c r="H420" s="35">
        <f t="shared" ca="1" si="74"/>
        <v>0</v>
      </c>
      <c r="I420" s="35">
        <f t="shared" ca="1" si="66"/>
        <v>0</v>
      </c>
      <c r="J420" s="35">
        <f t="shared" ca="1" si="83"/>
        <v>0</v>
      </c>
      <c r="K420" s="35">
        <f t="shared" ca="1" si="84"/>
        <v>0</v>
      </c>
      <c r="L420" s="36" t="str">
        <f t="shared" ca="1" si="69"/>
        <v/>
      </c>
      <c r="M420" s="37" t="s">
        <v>48</v>
      </c>
      <c r="N420" s="38" t="s">
        <v>48</v>
      </c>
      <c r="O420" s="39" t="s">
        <v>757</v>
      </c>
      <c r="P420" s="40"/>
      <c r="Q420" s="41"/>
      <c r="R420" s="42" t="s">
        <v>535</v>
      </c>
      <c r="S420" s="43" t="s">
        <v>62</v>
      </c>
      <c r="T420" s="44">
        <v>1.45</v>
      </c>
      <c r="U420" s="45"/>
      <c r="V420" s="45"/>
      <c r="W420" s="46"/>
    </row>
    <row r="421" spans="1:23" s="47" customFormat="1" ht="20.100000000000001" customHeight="1" x14ac:dyDescent="0.2">
      <c r="A421" s="34">
        <f t="shared" si="53"/>
        <v>2</v>
      </c>
      <c r="B421" s="35">
        <f t="shared" ca="1" si="67"/>
        <v>2</v>
      </c>
      <c r="C421" s="35">
        <f t="shared" ca="1" si="70"/>
        <v>2</v>
      </c>
      <c r="D421" s="35">
        <f t="shared" ca="1" si="68"/>
        <v>5</v>
      </c>
      <c r="E421" s="35">
        <f t="shared" ca="1" si="71"/>
        <v>4</v>
      </c>
      <c r="F421" s="35">
        <f t="shared" ca="1" si="72"/>
        <v>14</v>
      </c>
      <c r="G421" s="35">
        <f t="shared" ca="1" si="73"/>
        <v>0</v>
      </c>
      <c r="H421" s="35">
        <f t="shared" ca="1" si="74"/>
        <v>0</v>
      </c>
      <c r="I421" s="35">
        <f t="shared" ca="1" si="66"/>
        <v>0</v>
      </c>
      <c r="J421" s="35">
        <f t="shared" ca="1" si="83"/>
        <v>20</v>
      </c>
      <c r="K421" s="35">
        <f t="shared" ca="1" si="84"/>
        <v>5</v>
      </c>
      <c r="L421" s="36" t="str">
        <f t="shared" ca="1" si="69"/>
        <v/>
      </c>
      <c r="M421" s="37" t="s">
        <v>57</v>
      </c>
      <c r="N421" s="38" t="s">
        <v>57</v>
      </c>
      <c r="O421" s="70" t="s">
        <v>758</v>
      </c>
      <c r="P421" s="40"/>
      <c r="Q421" s="41"/>
      <c r="R421" s="71" t="s">
        <v>272</v>
      </c>
      <c r="S421" s="43" t="s">
        <v>56</v>
      </c>
      <c r="T421" s="44"/>
      <c r="U421" s="45"/>
      <c r="V421" s="45"/>
      <c r="W421" s="72"/>
    </row>
    <row r="422" spans="1:23" s="47" customFormat="1" ht="45" x14ac:dyDescent="0.2">
      <c r="A422" s="34" t="str">
        <f t="shared" si="53"/>
        <v>S</v>
      </c>
      <c r="B422" s="35">
        <f t="shared" ca="1" si="67"/>
        <v>2</v>
      </c>
      <c r="C422" s="35" t="str">
        <f t="shared" ca="1" si="70"/>
        <v>S</v>
      </c>
      <c r="D422" s="35">
        <f t="shared" ca="1" si="68"/>
        <v>0</v>
      </c>
      <c r="E422" s="35">
        <f t="shared" ca="1" si="71"/>
        <v>4</v>
      </c>
      <c r="F422" s="35">
        <f t="shared" ca="1" si="72"/>
        <v>14</v>
      </c>
      <c r="G422" s="35">
        <f t="shared" ca="1" si="73"/>
        <v>0</v>
      </c>
      <c r="H422" s="35">
        <f t="shared" ca="1" si="74"/>
        <v>0</v>
      </c>
      <c r="I422" s="35">
        <f t="shared" ca="1" si="66"/>
        <v>0</v>
      </c>
      <c r="J422" s="35">
        <f t="shared" ca="1" si="83"/>
        <v>0</v>
      </c>
      <c r="K422" s="35">
        <f t="shared" ca="1" si="84"/>
        <v>0</v>
      </c>
      <c r="L422" s="36" t="str">
        <f t="shared" ca="1" si="69"/>
        <v/>
      </c>
      <c r="M422" s="37" t="s">
        <v>48</v>
      </c>
      <c r="N422" s="38" t="s">
        <v>48</v>
      </c>
      <c r="O422" s="39" t="s">
        <v>759</v>
      </c>
      <c r="P422" s="40"/>
      <c r="Q422" s="41"/>
      <c r="R422" s="42" t="s">
        <v>760</v>
      </c>
      <c r="S422" s="43" t="s">
        <v>62</v>
      </c>
      <c r="T422" s="44">
        <v>51.93</v>
      </c>
      <c r="U422" s="45"/>
      <c r="V422" s="45"/>
      <c r="W422" s="46"/>
    </row>
    <row r="423" spans="1:23" s="47" customFormat="1" ht="45" x14ac:dyDescent="0.2">
      <c r="A423" s="34" t="str">
        <f t="shared" si="53"/>
        <v>S</v>
      </c>
      <c r="B423" s="35">
        <f t="shared" ca="1" si="67"/>
        <v>2</v>
      </c>
      <c r="C423" s="35" t="str">
        <f t="shared" ca="1" si="70"/>
        <v>S</v>
      </c>
      <c r="D423" s="35">
        <f t="shared" ca="1" si="68"/>
        <v>0</v>
      </c>
      <c r="E423" s="35">
        <f t="shared" ca="1" si="71"/>
        <v>4</v>
      </c>
      <c r="F423" s="35">
        <f t="shared" ca="1" si="72"/>
        <v>14</v>
      </c>
      <c r="G423" s="35">
        <f t="shared" ca="1" si="73"/>
        <v>0</v>
      </c>
      <c r="H423" s="35">
        <f t="shared" ca="1" si="74"/>
        <v>0</v>
      </c>
      <c r="I423" s="35">
        <f t="shared" ca="1" si="66"/>
        <v>0</v>
      </c>
      <c r="J423" s="35">
        <f t="shared" ca="1" si="83"/>
        <v>0</v>
      </c>
      <c r="K423" s="35">
        <f t="shared" ca="1" si="84"/>
        <v>0</v>
      </c>
      <c r="L423" s="36" t="str">
        <f t="shared" ca="1" si="69"/>
        <v/>
      </c>
      <c r="M423" s="37" t="s">
        <v>48</v>
      </c>
      <c r="N423" s="38" t="s">
        <v>48</v>
      </c>
      <c r="O423" s="39" t="s">
        <v>761</v>
      </c>
      <c r="P423" s="40"/>
      <c r="Q423" s="41"/>
      <c r="R423" s="42" t="s">
        <v>361</v>
      </c>
      <c r="S423" s="43" t="s">
        <v>62</v>
      </c>
      <c r="T423" s="44">
        <v>73.89</v>
      </c>
      <c r="U423" s="45"/>
      <c r="V423" s="45"/>
      <c r="W423" s="46"/>
    </row>
    <row r="424" spans="1:23" s="47" customFormat="1" ht="56.25" x14ac:dyDescent="0.2">
      <c r="A424" s="34" t="str">
        <f t="shared" si="53"/>
        <v>S</v>
      </c>
      <c r="B424" s="35">
        <f t="shared" ca="1" si="67"/>
        <v>2</v>
      </c>
      <c r="C424" s="35" t="str">
        <f t="shared" ca="1" si="70"/>
        <v>S</v>
      </c>
      <c r="D424" s="35">
        <f t="shared" ca="1" si="68"/>
        <v>0</v>
      </c>
      <c r="E424" s="35">
        <f t="shared" ca="1" si="71"/>
        <v>4</v>
      </c>
      <c r="F424" s="35">
        <f t="shared" ca="1" si="72"/>
        <v>14</v>
      </c>
      <c r="G424" s="35">
        <f t="shared" ca="1" si="73"/>
        <v>0</v>
      </c>
      <c r="H424" s="35">
        <f t="shared" ca="1" si="74"/>
        <v>0</v>
      </c>
      <c r="I424" s="35">
        <f t="shared" ca="1" si="66"/>
        <v>0</v>
      </c>
      <c r="J424" s="35">
        <f t="shared" ca="1" si="83"/>
        <v>0</v>
      </c>
      <c r="K424" s="35">
        <f t="shared" ca="1" si="84"/>
        <v>0</v>
      </c>
      <c r="L424" s="36" t="str">
        <f t="shared" ca="1" si="69"/>
        <v/>
      </c>
      <c r="M424" s="37" t="s">
        <v>48</v>
      </c>
      <c r="N424" s="38" t="s">
        <v>48</v>
      </c>
      <c r="O424" s="39" t="s">
        <v>762</v>
      </c>
      <c r="P424" s="40"/>
      <c r="Q424" s="41"/>
      <c r="R424" s="42" t="s">
        <v>763</v>
      </c>
      <c r="S424" s="43" t="s">
        <v>62</v>
      </c>
      <c r="T424" s="44">
        <v>51.930000000000007</v>
      </c>
      <c r="U424" s="45"/>
      <c r="V424" s="45"/>
      <c r="W424" s="46"/>
    </row>
    <row r="425" spans="1:23" s="47" customFormat="1" ht="33.75" x14ac:dyDescent="0.2">
      <c r="A425" s="34" t="str">
        <f t="shared" si="53"/>
        <v>S</v>
      </c>
      <c r="B425" s="35">
        <f t="shared" ca="1" si="67"/>
        <v>2</v>
      </c>
      <c r="C425" s="35" t="str">
        <f t="shared" ca="1" si="70"/>
        <v>S</v>
      </c>
      <c r="D425" s="35">
        <f t="shared" ca="1" si="68"/>
        <v>0</v>
      </c>
      <c r="E425" s="35">
        <f t="shared" ca="1" si="71"/>
        <v>4</v>
      </c>
      <c r="F425" s="35">
        <f t="shared" ca="1" si="72"/>
        <v>14</v>
      </c>
      <c r="G425" s="35">
        <f t="shared" ca="1" si="73"/>
        <v>0</v>
      </c>
      <c r="H425" s="35">
        <f t="shared" ca="1" si="74"/>
        <v>0</v>
      </c>
      <c r="I425" s="35">
        <f t="shared" ca="1" si="66"/>
        <v>0</v>
      </c>
      <c r="J425" s="35">
        <f t="shared" ca="1" si="83"/>
        <v>0</v>
      </c>
      <c r="K425" s="35">
        <f t="shared" ca="1" si="84"/>
        <v>0</v>
      </c>
      <c r="L425" s="36" t="str">
        <f t="shared" ca="1" si="69"/>
        <v/>
      </c>
      <c r="M425" s="37" t="s">
        <v>48</v>
      </c>
      <c r="N425" s="38" t="s">
        <v>48</v>
      </c>
      <c r="O425" s="39" t="s">
        <v>764</v>
      </c>
      <c r="P425" s="40"/>
      <c r="Q425" s="41"/>
      <c r="R425" s="42" t="s">
        <v>765</v>
      </c>
      <c r="S425" s="43" t="s">
        <v>62</v>
      </c>
      <c r="T425" s="44">
        <v>125.82</v>
      </c>
      <c r="U425" s="45"/>
      <c r="V425" s="45"/>
      <c r="W425" s="46"/>
    </row>
    <row r="426" spans="1:23" s="47" customFormat="1" ht="20.100000000000001" customHeight="1" x14ac:dyDescent="0.2">
      <c r="A426" s="34">
        <f t="shared" si="53"/>
        <v>2</v>
      </c>
      <c r="B426" s="35">
        <f t="shared" ca="1" si="67"/>
        <v>2</v>
      </c>
      <c r="C426" s="35">
        <f t="shared" ca="1" si="70"/>
        <v>2</v>
      </c>
      <c r="D426" s="35">
        <f t="shared" ca="1" si="68"/>
        <v>2</v>
      </c>
      <c r="E426" s="35">
        <f t="shared" ca="1" si="71"/>
        <v>4</v>
      </c>
      <c r="F426" s="35">
        <f t="shared" ca="1" si="72"/>
        <v>15</v>
      </c>
      <c r="G426" s="35">
        <f t="shared" ca="1" si="73"/>
        <v>0</v>
      </c>
      <c r="H426" s="35">
        <f t="shared" ca="1" si="74"/>
        <v>0</v>
      </c>
      <c r="I426" s="35">
        <f t="shared" ca="1" si="66"/>
        <v>0</v>
      </c>
      <c r="J426" s="35">
        <f t="shared" ca="1" si="83"/>
        <v>15</v>
      </c>
      <c r="K426" s="35">
        <f t="shared" ca="1" si="84"/>
        <v>2</v>
      </c>
      <c r="L426" s="36" t="str">
        <f t="shared" ca="1" si="69"/>
        <v/>
      </c>
      <c r="M426" s="37" t="s">
        <v>57</v>
      </c>
      <c r="N426" s="38" t="s">
        <v>57</v>
      </c>
      <c r="O426" s="70" t="s">
        <v>766</v>
      </c>
      <c r="P426" s="40"/>
      <c r="Q426" s="41"/>
      <c r="R426" s="71" t="s">
        <v>276</v>
      </c>
      <c r="S426" s="43" t="s">
        <v>56</v>
      </c>
      <c r="T426" s="44"/>
      <c r="U426" s="45"/>
      <c r="V426" s="45"/>
      <c r="W426" s="72"/>
    </row>
    <row r="427" spans="1:23" s="47" customFormat="1" ht="22.5" x14ac:dyDescent="0.2">
      <c r="A427" s="34" t="str">
        <f t="shared" si="53"/>
        <v>S</v>
      </c>
      <c r="B427" s="35">
        <f t="shared" ca="1" si="67"/>
        <v>2</v>
      </c>
      <c r="C427" s="35" t="str">
        <f t="shared" ca="1" si="70"/>
        <v>S</v>
      </c>
      <c r="D427" s="35">
        <f t="shared" ca="1" si="68"/>
        <v>0</v>
      </c>
      <c r="E427" s="35">
        <f t="shared" ca="1" si="71"/>
        <v>4</v>
      </c>
      <c r="F427" s="35">
        <f t="shared" ca="1" si="72"/>
        <v>15</v>
      </c>
      <c r="G427" s="35">
        <f t="shared" ca="1" si="73"/>
        <v>0</v>
      </c>
      <c r="H427" s="35">
        <f t="shared" ca="1" si="74"/>
        <v>0</v>
      </c>
      <c r="I427" s="35">
        <f t="shared" ca="1" si="66"/>
        <v>0</v>
      </c>
      <c r="J427" s="35">
        <f t="shared" ca="1" si="83"/>
        <v>0</v>
      </c>
      <c r="K427" s="35">
        <f t="shared" ca="1" si="84"/>
        <v>0</v>
      </c>
      <c r="L427" s="36" t="str">
        <f t="shared" ca="1" si="69"/>
        <v/>
      </c>
      <c r="M427" s="37" t="s">
        <v>48</v>
      </c>
      <c r="N427" s="38" t="s">
        <v>48</v>
      </c>
      <c r="O427" s="39" t="s">
        <v>767</v>
      </c>
      <c r="P427" s="40"/>
      <c r="Q427" s="41"/>
      <c r="R427" s="42" t="s">
        <v>768</v>
      </c>
      <c r="S427" s="43" t="s">
        <v>62</v>
      </c>
      <c r="T427" s="44">
        <v>16.72</v>
      </c>
      <c r="U427" s="45"/>
      <c r="V427" s="45"/>
      <c r="W427" s="46"/>
    </row>
    <row r="428" spans="1:23" s="47" customFormat="1" ht="20.100000000000001" customHeight="1" x14ac:dyDescent="0.2">
      <c r="A428" s="34">
        <f t="shared" si="53"/>
        <v>2</v>
      </c>
      <c r="B428" s="35">
        <f t="shared" ca="1" si="67"/>
        <v>2</v>
      </c>
      <c r="C428" s="35">
        <f t="shared" ca="1" si="70"/>
        <v>2</v>
      </c>
      <c r="D428" s="35">
        <f t="shared" ca="1" si="68"/>
        <v>4</v>
      </c>
      <c r="E428" s="35">
        <f t="shared" ca="1" si="71"/>
        <v>4</v>
      </c>
      <c r="F428" s="35">
        <f t="shared" ca="1" si="72"/>
        <v>16</v>
      </c>
      <c r="G428" s="35">
        <f t="shared" ca="1" si="73"/>
        <v>0</v>
      </c>
      <c r="H428" s="35">
        <f t="shared" ca="1" si="74"/>
        <v>0</v>
      </c>
      <c r="I428" s="35">
        <f t="shared" ca="1" si="66"/>
        <v>0</v>
      </c>
      <c r="J428" s="35">
        <f t="shared" ca="1" si="83"/>
        <v>13</v>
      </c>
      <c r="K428" s="35">
        <f t="shared" ca="1" si="84"/>
        <v>4</v>
      </c>
      <c r="L428" s="36" t="str">
        <f t="shared" ca="1" si="69"/>
        <v/>
      </c>
      <c r="M428" s="37" t="s">
        <v>57</v>
      </c>
      <c r="N428" s="38" t="s">
        <v>57</v>
      </c>
      <c r="O428" s="70" t="s">
        <v>769</v>
      </c>
      <c r="P428" s="40"/>
      <c r="Q428" s="41"/>
      <c r="R428" s="71" t="s">
        <v>282</v>
      </c>
      <c r="S428" s="43" t="s">
        <v>56</v>
      </c>
      <c r="T428" s="44"/>
      <c r="U428" s="45"/>
      <c r="V428" s="45"/>
      <c r="W428" s="72"/>
    </row>
    <row r="429" spans="1:23" s="47" customFormat="1" ht="22.5" x14ac:dyDescent="0.2">
      <c r="A429" s="34" t="str">
        <f t="shared" si="53"/>
        <v>S</v>
      </c>
      <c r="B429" s="35">
        <f t="shared" ca="1" si="67"/>
        <v>2</v>
      </c>
      <c r="C429" s="35" t="str">
        <f t="shared" ca="1" si="70"/>
        <v>S</v>
      </c>
      <c r="D429" s="35">
        <f t="shared" ca="1" si="68"/>
        <v>0</v>
      </c>
      <c r="E429" s="35">
        <f t="shared" ca="1" si="71"/>
        <v>4</v>
      </c>
      <c r="F429" s="35">
        <f t="shared" ca="1" si="72"/>
        <v>16</v>
      </c>
      <c r="G429" s="35">
        <f t="shared" ca="1" si="73"/>
        <v>0</v>
      </c>
      <c r="H429" s="35">
        <f t="shared" ca="1" si="74"/>
        <v>0</v>
      </c>
      <c r="I429" s="35">
        <f t="shared" ca="1" si="66"/>
        <v>0</v>
      </c>
      <c r="J429" s="35">
        <f t="shared" ca="1" si="83"/>
        <v>0</v>
      </c>
      <c r="K429" s="35">
        <f t="shared" ca="1" si="84"/>
        <v>0</v>
      </c>
      <c r="L429" s="36" t="str">
        <f t="shared" ca="1" si="69"/>
        <v/>
      </c>
      <c r="M429" s="37" t="s">
        <v>48</v>
      </c>
      <c r="N429" s="38" t="s">
        <v>48</v>
      </c>
      <c r="O429" s="39" t="s">
        <v>770</v>
      </c>
      <c r="P429" s="40"/>
      <c r="Q429" s="41"/>
      <c r="R429" s="42" t="s">
        <v>771</v>
      </c>
      <c r="S429" s="43" t="s">
        <v>62</v>
      </c>
      <c r="T429" s="44">
        <v>20.52</v>
      </c>
      <c r="U429" s="45"/>
      <c r="V429" s="45"/>
      <c r="W429" s="46"/>
    </row>
    <row r="430" spans="1:23" s="47" customFormat="1" ht="33.75" x14ac:dyDescent="0.2">
      <c r="A430" s="34" t="str">
        <f t="shared" si="53"/>
        <v>S</v>
      </c>
      <c r="B430" s="35">
        <f t="shared" ca="1" si="67"/>
        <v>2</v>
      </c>
      <c r="C430" s="35" t="str">
        <f t="shared" ca="1" si="70"/>
        <v>S</v>
      </c>
      <c r="D430" s="35">
        <f t="shared" ca="1" si="68"/>
        <v>0</v>
      </c>
      <c r="E430" s="35">
        <f t="shared" ca="1" si="71"/>
        <v>4</v>
      </c>
      <c r="F430" s="35">
        <f t="shared" ca="1" si="72"/>
        <v>16</v>
      </c>
      <c r="G430" s="35">
        <f t="shared" ca="1" si="73"/>
        <v>0</v>
      </c>
      <c r="H430" s="35">
        <f t="shared" ca="1" si="74"/>
        <v>0</v>
      </c>
      <c r="I430" s="35">
        <f t="shared" ca="1" si="66"/>
        <v>0</v>
      </c>
      <c r="J430" s="35">
        <f t="shared" ca="1" si="83"/>
        <v>0</v>
      </c>
      <c r="K430" s="35">
        <f t="shared" ca="1" si="84"/>
        <v>0</v>
      </c>
      <c r="L430" s="36" t="str">
        <f t="shared" ca="1" si="69"/>
        <v/>
      </c>
      <c r="M430" s="37" t="s">
        <v>48</v>
      </c>
      <c r="N430" s="38" t="s">
        <v>48</v>
      </c>
      <c r="O430" s="39" t="s">
        <v>772</v>
      </c>
      <c r="P430" s="40"/>
      <c r="Q430" s="41"/>
      <c r="R430" s="42" t="s">
        <v>773</v>
      </c>
      <c r="S430" s="43" t="s">
        <v>62</v>
      </c>
      <c r="T430" s="44">
        <v>16.72</v>
      </c>
      <c r="U430" s="45"/>
      <c r="V430" s="45"/>
      <c r="W430" s="46"/>
    </row>
    <row r="431" spans="1:23" s="47" customFormat="1" ht="33.75" x14ac:dyDescent="0.2">
      <c r="A431" s="34" t="str">
        <f t="shared" si="53"/>
        <v>S</v>
      </c>
      <c r="B431" s="35">
        <f t="shared" ca="1" si="67"/>
        <v>2</v>
      </c>
      <c r="C431" s="35" t="str">
        <f t="shared" ca="1" si="70"/>
        <v>S</v>
      </c>
      <c r="D431" s="35">
        <f t="shared" ca="1" si="68"/>
        <v>0</v>
      </c>
      <c r="E431" s="35">
        <f t="shared" ca="1" si="71"/>
        <v>4</v>
      </c>
      <c r="F431" s="35">
        <f t="shared" ca="1" si="72"/>
        <v>16</v>
      </c>
      <c r="G431" s="35">
        <f t="shared" ca="1" si="73"/>
        <v>0</v>
      </c>
      <c r="H431" s="35">
        <f t="shared" ca="1" si="74"/>
        <v>0</v>
      </c>
      <c r="I431" s="35">
        <f t="shared" ca="1" si="66"/>
        <v>0</v>
      </c>
      <c r="J431" s="35">
        <f t="shared" ca="1" si="83"/>
        <v>0</v>
      </c>
      <c r="K431" s="35">
        <f t="shared" ca="1" si="84"/>
        <v>0</v>
      </c>
      <c r="L431" s="36" t="str">
        <f t="shared" ca="1" si="69"/>
        <v/>
      </c>
      <c r="M431" s="37" t="s">
        <v>48</v>
      </c>
      <c r="N431" s="38" t="s">
        <v>48</v>
      </c>
      <c r="O431" s="39" t="s">
        <v>774</v>
      </c>
      <c r="P431" s="40"/>
      <c r="Q431" s="41"/>
      <c r="R431" s="42" t="s">
        <v>364</v>
      </c>
      <c r="S431" s="43" t="s">
        <v>62</v>
      </c>
      <c r="T431" s="44">
        <v>13.65</v>
      </c>
      <c r="U431" s="45"/>
      <c r="V431" s="45"/>
      <c r="W431" s="46"/>
    </row>
    <row r="432" spans="1:23" s="47" customFormat="1" ht="20.100000000000001" customHeight="1" x14ac:dyDescent="0.2">
      <c r="A432" s="34">
        <f t="shared" si="53"/>
        <v>2</v>
      </c>
      <c r="B432" s="35">
        <f t="shared" ca="1" si="67"/>
        <v>2</v>
      </c>
      <c r="C432" s="35">
        <f t="shared" ca="1" si="70"/>
        <v>2</v>
      </c>
      <c r="D432" s="35">
        <f t="shared" ca="1" si="68"/>
        <v>3</v>
      </c>
      <c r="E432" s="35">
        <f t="shared" ca="1" si="71"/>
        <v>4</v>
      </c>
      <c r="F432" s="35">
        <f t="shared" ca="1" si="72"/>
        <v>17</v>
      </c>
      <c r="G432" s="35">
        <f t="shared" ca="1" si="73"/>
        <v>0</v>
      </c>
      <c r="H432" s="35">
        <f t="shared" ca="1" si="74"/>
        <v>0</v>
      </c>
      <c r="I432" s="35">
        <f t="shared" ca="1" si="66"/>
        <v>0</v>
      </c>
      <c r="J432" s="35">
        <f t="shared" ca="1" si="83"/>
        <v>9</v>
      </c>
      <c r="K432" s="35">
        <f t="shared" ca="1" si="84"/>
        <v>3</v>
      </c>
      <c r="L432" s="36" t="str">
        <f t="shared" ca="1" si="69"/>
        <v/>
      </c>
      <c r="M432" s="37" t="s">
        <v>57</v>
      </c>
      <c r="N432" s="38" t="s">
        <v>57</v>
      </c>
      <c r="O432" s="70" t="s">
        <v>775</v>
      </c>
      <c r="P432" s="40"/>
      <c r="Q432" s="41"/>
      <c r="R432" s="71" t="s">
        <v>776</v>
      </c>
      <c r="S432" s="43" t="s">
        <v>56</v>
      </c>
      <c r="T432" s="44"/>
      <c r="U432" s="45"/>
      <c r="V432" s="45"/>
      <c r="W432" s="72"/>
    </row>
    <row r="433" spans="1:23" s="47" customFormat="1" x14ac:dyDescent="0.2">
      <c r="A433" s="34" t="str">
        <f t="shared" si="53"/>
        <v>S</v>
      </c>
      <c r="B433" s="35">
        <f t="shared" ca="1" si="67"/>
        <v>2</v>
      </c>
      <c r="C433" s="35" t="str">
        <f t="shared" ca="1" si="70"/>
        <v>S</v>
      </c>
      <c r="D433" s="35">
        <f t="shared" ca="1" si="68"/>
        <v>0</v>
      </c>
      <c r="E433" s="35">
        <f t="shared" ca="1" si="71"/>
        <v>4</v>
      </c>
      <c r="F433" s="35">
        <f t="shared" ca="1" si="72"/>
        <v>17</v>
      </c>
      <c r="G433" s="35">
        <f t="shared" ca="1" si="73"/>
        <v>0</v>
      </c>
      <c r="H433" s="35">
        <f t="shared" ca="1" si="74"/>
        <v>0</v>
      </c>
      <c r="I433" s="35">
        <f t="shared" ca="1" si="66"/>
        <v>0</v>
      </c>
      <c r="J433" s="35">
        <f t="shared" ca="1" si="83"/>
        <v>0</v>
      </c>
      <c r="K433" s="35">
        <f t="shared" ca="1" si="84"/>
        <v>0</v>
      </c>
      <c r="L433" s="36" t="str">
        <f t="shared" ca="1" si="69"/>
        <v/>
      </c>
      <c r="M433" s="37" t="s">
        <v>48</v>
      </c>
      <c r="N433" s="38" t="s">
        <v>48</v>
      </c>
      <c r="O433" s="39" t="s">
        <v>777</v>
      </c>
      <c r="P433" s="40"/>
      <c r="Q433" s="41"/>
      <c r="R433" s="42" t="s">
        <v>778</v>
      </c>
      <c r="S433" s="43" t="s">
        <v>116</v>
      </c>
      <c r="T433" s="44">
        <v>3</v>
      </c>
      <c r="U433" s="45"/>
      <c r="V433" s="45"/>
      <c r="W433" s="46"/>
    </row>
    <row r="434" spans="1:23" s="47" customFormat="1" x14ac:dyDescent="0.2">
      <c r="A434" s="34" t="str">
        <f t="shared" si="53"/>
        <v>S</v>
      </c>
      <c r="B434" s="35">
        <f t="shared" ca="1" si="67"/>
        <v>2</v>
      </c>
      <c r="C434" s="35" t="str">
        <f t="shared" ca="1" si="70"/>
        <v>S</v>
      </c>
      <c r="D434" s="35">
        <f t="shared" ca="1" si="68"/>
        <v>0</v>
      </c>
      <c r="E434" s="35">
        <f t="shared" ca="1" si="71"/>
        <v>4</v>
      </c>
      <c r="F434" s="35">
        <f t="shared" ca="1" si="72"/>
        <v>17</v>
      </c>
      <c r="G434" s="35">
        <f t="shared" ca="1" si="73"/>
        <v>0</v>
      </c>
      <c r="H434" s="35">
        <f t="shared" ca="1" si="74"/>
        <v>0</v>
      </c>
      <c r="I434" s="35">
        <f t="shared" ca="1" si="66"/>
        <v>0</v>
      </c>
      <c r="J434" s="35">
        <f t="shared" ca="1" si="83"/>
        <v>0</v>
      </c>
      <c r="K434" s="35">
        <f t="shared" ca="1" si="84"/>
        <v>0</v>
      </c>
      <c r="L434" s="36" t="str">
        <f t="shared" ca="1" si="69"/>
        <v/>
      </c>
      <c r="M434" s="37" t="s">
        <v>48</v>
      </c>
      <c r="N434" s="38" t="s">
        <v>48</v>
      </c>
      <c r="O434" s="39" t="s">
        <v>779</v>
      </c>
      <c r="P434" s="40"/>
      <c r="Q434" s="41"/>
      <c r="R434" s="42" t="s">
        <v>780</v>
      </c>
      <c r="S434" s="43" t="s">
        <v>116</v>
      </c>
      <c r="T434" s="44">
        <v>3</v>
      </c>
      <c r="U434" s="45"/>
      <c r="V434" s="45"/>
      <c r="W434" s="46"/>
    </row>
    <row r="435" spans="1:23" s="47" customFormat="1" ht="20.100000000000001" customHeight="1" x14ac:dyDescent="0.2">
      <c r="A435" s="34">
        <f t="shared" si="53"/>
        <v>2</v>
      </c>
      <c r="B435" s="35">
        <f t="shared" ca="1" si="67"/>
        <v>2</v>
      </c>
      <c r="C435" s="35">
        <f t="shared" ca="1" si="70"/>
        <v>2</v>
      </c>
      <c r="D435" s="35">
        <f t="shared" ca="1" si="68"/>
        <v>4</v>
      </c>
      <c r="E435" s="35">
        <f t="shared" ca="1" si="71"/>
        <v>4</v>
      </c>
      <c r="F435" s="35">
        <f t="shared" ca="1" si="72"/>
        <v>18</v>
      </c>
      <c r="G435" s="35">
        <f t="shared" ca="1" si="73"/>
        <v>0</v>
      </c>
      <c r="H435" s="35">
        <f t="shared" ca="1" si="74"/>
        <v>0</v>
      </c>
      <c r="I435" s="35">
        <f t="shared" ca="1" si="66"/>
        <v>0</v>
      </c>
      <c r="J435" s="35">
        <f t="shared" ca="1" si="83"/>
        <v>6</v>
      </c>
      <c r="K435" s="35">
        <f t="shared" ca="1" si="84"/>
        <v>4</v>
      </c>
      <c r="L435" s="36" t="str">
        <f t="shared" ca="1" si="69"/>
        <v/>
      </c>
      <c r="M435" s="37" t="s">
        <v>57</v>
      </c>
      <c r="N435" s="38" t="s">
        <v>57</v>
      </c>
      <c r="O435" s="70" t="s">
        <v>781</v>
      </c>
      <c r="P435" s="40"/>
      <c r="Q435" s="41"/>
      <c r="R435" s="71" t="s">
        <v>300</v>
      </c>
      <c r="S435" s="43" t="s">
        <v>56</v>
      </c>
      <c r="T435" s="44"/>
      <c r="U435" s="45"/>
      <c r="V435" s="45"/>
      <c r="W435" s="72"/>
    </row>
    <row r="436" spans="1:23" s="47" customFormat="1" ht="33.75" x14ac:dyDescent="0.2">
      <c r="A436" s="34" t="str">
        <f t="shared" si="53"/>
        <v>S</v>
      </c>
      <c r="B436" s="35">
        <f t="shared" ca="1" si="67"/>
        <v>2</v>
      </c>
      <c r="C436" s="35" t="str">
        <f t="shared" ca="1" si="70"/>
        <v>S</v>
      </c>
      <c r="D436" s="35">
        <f t="shared" ca="1" si="68"/>
        <v>0</v>
      </c>
      <c r="E436" s="35">
        <f t="shared" ca="1" si="71"/>
        <v>4</v>
      </c>
      <c r="F436" s="35">
        <f t="shared" ca="1" si="72"/>
        <v>18</v>
      </c>
      <c r="G436" s="35">
        <f t="shared" ca="1" si="73"/>
        <v>0</v>
      </c>
      <c r="H436" s="35">
        <f t="shared" ca="1" si="74"/>
        <v>0</v>
      </c>
      <c r="I436" s="35">
        <f t="shared" ca="1" si="66"/>
        <v>0</v>
      </c>
      <c r="J436" s="35">
        <f t="shared" ca="1" si="83"/>
        <v>0</v>
      </c>
      <c r="K436" s="35">
        <f t="shared" ca="1" si="84"/>
        <v>0</v>
      </c>
      <c r="L436" s="36" t="str">
        <f t="shared" ca="1" si="69"/>
        <v/>
      </c>
      <c r="M436" s="37" t="s">
        <v>48</v>
      </c>
      <c r="N436" s="38" t="s">
        <v>48</v>
      </c>
      <c r="O436" s="39" t="s">
        <v>782</v>
      </c>
      <c r="P436" s="40"/>
      <c r="Q436" s="41"/>
      <c r="R436" s="42" t="s">
        <v>304</v>
      </c>
      <c r="S436" s="43" t="s">
        <v>62</v>
      </c>
      <c r="T436" s="44">
        <v>19.380000000000003</v>
      </c>
      <c r="U436" s="45"/>
      <c r="V436" s="45"/>
      <c r="W436" s="46"/>
    </row>
    <row r="437" spans="1:23" s="47" customFormat="1" ht="22.5" x14ac:dyDescent="0.2">
      <c r="A437" s="34" t="str">
        <f t="shared" ref="A437:A440" si="85">CHOOSE(1+LOG(1+2*(ORÇAMENTO.Nivel="Nível 1")+4*(ORÇAMENTO.Nivel="Nível 2")+8*(ORÇAMENTO.Nivel="Nível 3")+16*(ORÇAMENTO.Nivel="Nível 4")+32*(ORÇAMENTO.Nivel="Serviço"),2),0,1,2,3,4,"S")</f>
        <v>S</v>
      </c>
      <c r="B437" s="35">
        <f t="shared" ca="1" si="67"/>
        <v>2</v>
      </c>
      <c r="C437" s="35" t="str">
        <f t="shared" ca="1" si="70"/>
        <v>S</v>
      </c>
      <c r="D437" s="35">
        <f t="shared" ca="1" si="68"/>
        <v>0</v>
      </c>
      <c r="E437" s="35">
        <f t="shared" ca="1" si="71"/>
        <v>4</v>
      </c>
      <c r="F437" s="35">
        <f t="shared" ca="1" si="72"/>
        <v>18</v>
      </c>
      <c r="G437" s="35">
        <f t="shared" ca="1" si="73"/>
        <v>0</v>
      </c>
      <c r="H437" s="35">
        <f t="shared" ca="1" si="74"/>
        <v>0</v>
      </c>
      <c r="I437" s="35">
        <f t="shared" ca="1" si="66"/>
        <v>0</v>
      </c>
      <c r="J437" s="35">
        <f t="shared" ca="1" si="83"/>
        <v>0</v>
      </c>
      <c r="K437" s="35">
        <f t="shared" ca="1" si="84"/>
        <v>0</v>
      </c>
      <c r="L437" s="36" t="str">
        <f t="shared" ca="1" si="69"/>
        <v/>
      </c>
      <c r="M437" s="37" t="s">
        <v>48</v>
      </c>
      <c r="N437" s="38" t="s">
        <v>48</v>
      </c>
      <c r="O437" s="39" t="s">
        <v>783</v>
      </c>
      <c r="P437" s="40"/>
      <c r="Q437" s="41"/>
      <c r="R437" s="42" t="s">
        <v>302</v>
      </c>
      <c r="S437" s="43" t="s">
        <v>62</v>
      </c>
      <c r="T437" s="44">
        <v>73.89</v>
      </c>
      <c r="U437" s="45"/>
      <c r="V437" s="45"/>
      <c r="W437" s="46"/>
    </row>
    <row r="438" spans="1:23" s="47" customFormat="1" ht="22.5" x14ac:dyDescent="0.2">
      <c r="A438" s="34" t="str">
        <f t="shared" si="85"/>
        <v>S</v>
      </c>
      <c r="B438" s="35">
        <f t="shared" ca="1" si="67"/>
        <v>2</v>
      </c>
      <c r="C438" s="35" t="str">
        <f t="shared" ca="1" si="70"/>
        <v>S</v>
      </c>
      <c r="D438" s="35">
        <f t="shared" ca="1" si="68"/>
        <v>0</v>
      </c>
      <c r="E438" s="35">
        <f t="shared" ca="1" si="71"/>
        <v>4</v>
      </c>
      <c r="F438" s="35">
        <f t="shared" ca="1" si="72"/>
        <v>18</v>
      </c>
      <c r="G438" s="35">
        <f t="shared" ca="1" si="73"/>
        <v>0</v>
      </c>
      <c r="H438" s="35">
        <f t="shared" ca="1" si="74"/>
        <v>0</v>
      </c>
      <c r="I438" s="35">
        <f t="shared" ca="1" si="66"/>
        <v>0</v>
      </c>
      <c r="J438" s="35">
        <f t="shared" ca="1" si="83"/>
        <v>0</v>
      </c>
      <c r="K438" s="35">
        <f t="shared" ca="1" si="84"/>
        <v>0</v>
      </c>
      <c r="L438" s="36" t="str">
        <f t="shared" ca="1" si="69"/>
        <v/>
      </c>
      <c r="M438" s="37" t="s">
        <v>48</v>
      </c>
      <c r="N438" s="38" t="s">
        <v>48</v>
      </c>
      <c r="O438" s="39" t="s">
        <v>784</v>
      </c>
      <c r="P438" s="40"/>
      <c r="Q438" s="41"/>
      <c r="R438" s="42" t="s">
        <v>562</v>
      </c>
      <c r="S438" s="43" t="s">
        <v>62</v>
      </c>
      <c r="T438" s="44">
        <v>73.89</v>
      </c>
      <c r="U438" s="45"/>
      <c r="V438" s="45"/>
      <c r="W438" s="46"/>
    </row>
    <row r="439" spans="1:23" s="47" customFormat="1" ht="20.100000000000001" customHeight="1" x14ac:dyDescent="0.2">
      <c r="A439" s="34">
        <f t="shared" si="85"/>
        <v>2</v>
      </c>
      <c r="B439" s="35">
        <f t="shared" ca="1" si="67"/>
        <v>2</v>
      </c>
      <c r="C439" s="35">
        <f t="shared" ca="1" si="70"/>
        <v>2</v>
      </c>
      <c r="D439" s="35">
        <f t="shared" ca="1" si="68"/>
        <v>2</v>
      </c>
      <c r="E439" s="35">
        <f t="shared" ca="1" si="71"/>
        <v>4</v>
      </c>
      <c r="F439" s="35">
        <f t="shared" ca="1" si="72"/>
        <v>19</v>
      </c>
      <c r="G439" s="35">
        <f t="shared" ca="1" si="73"/>
        <v>0</v>
      </c>
      <c r="H439" s="35">
        <f t="shared" ca="1" si="74"/>
        <v>0</v>
      </c>
      <c r="I439" s="35">
        <f t="shared" ca="1" si="66"/>
        <v>0</v>
      </c>
      <c r="J439" s="35">
        <f t="shared" ca="1" si="83"/>
        <v>2</v>
      </c>
      <c r="K439" s="35" t="e">
        <f t="shared" ca="1" si="84"/>
        <v>#N/A</v>
      </c>
      <c r="L439" s="36" t="str">
        <f t="shared" ca="1" si="69"/>
        <v/>
      </c>
      <c r="M439" s="37" t="s">
        <v>57</v>
      </c>
      <c r="N439" s="38" t="s">
        <v>57</v>
      </c>
      <c r="O439" s="70" t="s">
        <v>785</v>
      </c>
      <c r="P439" s="40"/>
      <c r="Q439" s="41"/>
      <c r="R439" s="71" t="s">
        <v>310</v>
      </c>
      <c r="S439" s="43" t="s">
        <v>56</v>
      </c>
      <c r="T439" s="44"/>
      <c r="U439" s="45"/>
      <c r="V439" s="45"/>
      <c r="W439" s="72"/>
    </row>
    <row r="440" spans="1:23" s="47" customFormat="1" x14ac:dyDescent="0.2">
      <c r="A440" s="34" t="str">
        <f t="shared" si="85"/>
        <v>S</v>
      </c>
      <c r="B440" s="35">
        <f t="shared" ca="1" si="67"/>
        <v>2</v>
      </c>
      <c r="C440" s="35" t="str">
        <f t="shared" ca="1" si="70"/>
        <v>S</v>
      </c>
      <c r="D440" s="35">
        <f t="shared" ca="1" si="68"/>
        <v>0</v>
      </c>
      <c r="E440" s="35">
        <f t="shared" ca="1" si="71"/>
        <v>4</v>
      </c>
      <c r="F440" s="35">
        <f t="shared" ca="1" si="72"/>
        <v>19</v>
      </c>
      <c r="G440" s="35">
        <f t="shared" ca="1" si="73"/>
        <v>0</v>
      </c>
      <c r="H440" s="35">
        <f t="shared" ca="1" si="74"/>
        <v>0</v>
      </c>
      <c r="I440" s="35">
        <f t="shared" ca="1" si="66"/>
        <v>0</v>
      </c>
      <c r="J440" s="35">
        <f t="shared" ca="1" si="83"/>
        <v>0</v>
      </c>
      <c r="K440" s="35">
        <f t="shared" ca="1" si="84"/>
        <v>0</v>
      </c>
      <c r="L440" s="36" t="str">
        <f t="shared" ca="1" si="69"/>
        <v/>
      </c>
      <c r="M440" s="37" t="s">
        <v>48</v>
      </c>
      <c r="N440" s="38" t="s">
        <v>48</v>
      </c>
      <c r="O440" s="39" t="s">
        <v>786</v>
      </c>
      <c r="P440" s="40"/>
      <c r="Q440" s="41"/>
      <c r="R440" s="42" t="s">
        <v>314</v>
      </c>
      <c r="S440" s="43" t="s">
        <v>63</v>
      </c>
      <c r="T440" s="44">
        <v>34.17</v>
      </c>
      <c r="U440" s="45"/>
      <c r="V440" s="45"/>
      <c r="W440" s="46"/>
    </row>
    <row r="441" spans="1:23" s="10" customFormat="1" ht="3.95" customHeight="1" x14ac:dyDescent="0.2">
      <c r="A441" s="78">
        <v>-1</v>
      </c>
      <c r="B441" s="79"/>
      <c r="C441" s="79">
        <v>-1</v>
      </c>
      <c r="D441" s="79"/>
      <c r="E441" s="79">
        <v>0</v>
      </c>
      <c r="F441" s="79">
        <v>0</v>
      </c>
      <c r="G441" s="79">
        <v>0</v>
      </c>
      <c r="H441" s="79">
        <v>0</v>
      </c>
      <c r="I441" s="79">
        <v>0</v>
      </c>
      <c r="J441" s="79"/>
      <c r="K441" s="79"/>
      <c r="L441" s="80" t="s">
        <v>51</v>
      </c>
      <c r="M441" s="81"/>
      <c r="N441" s="82"/>
      <c r="O441" s="83"/>
      <c r="P441" s="84"/>
      <c r="Q441" s="84"/>
      <c r="R441" s="84"/>
      <c r="S441" s="84"/>
      <c r="T441" s="84"/>
      <c r="U441" s="84"/>
      <c r="V441" s="84"/>
      <c r="W441" s="85"/>
    </row>
    <row r="442" spans="1:23" s="10" customFormat="1" ht="25.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1" t="s">
        <v>51</v>
      </c>
      <c r="M442" s="11"/>
      <c r="N442" s="11"/>
      <c r="O442" s="86"/>
      <c r="P442" s="12"/>
      <c r="Q442" s="12"/>
      <c r="R442" s="130" t="s">
        <v>787</v>
      </c>
      <c r="S442" s="4"/>
      <c r="T442" s="12"/>
      <c r="U442" s="131" t="s">
        <v>793</v>
      </c>
      <c r="V442" s="132"/>
      <c r="W442" s="87"/>
    </row>
    <row r="443" spans="1:23" s="10" customFormat="1" ht="25.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1" t="s">
        <v>51</v>
      </c>
      <c r="M443" s="11"/>
      <c r="N443" s="11"/>
      <c r="O443" s="86"/>
      <c r="P443" s="12"/>
      <c r="Q443" s="12"/>
      <c r="R443" s="130"/>
      <c r="S443" s="4"/>
      <c r="T443" s="12"/>
      <c r="U443" s="131" t="s">
        <v>794</v>
      </c>
      <c r="V443" s="132"/>
      <c r="W443" s="88"/>
    </row>
    <row r="444" spans="1:23" s="10" customFormat="1" ht="25.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1" t="s">
        <v>51</v>
      </c>
      <c r="M444" s="11"/>
      <c r="N444" s="11"/>
      <c r="O444" s="86"/>
      <c r="P444" s="12"/>
      <c r="Q444" s="12"/>
      <c r="R444" s="130"/>
      <c r="S444" s="4"/>
      <c r="T444" s="89"/>
      <c r="U444" s="133" t="s">
        <v>795</v>
      </c>
      <c r="V444" s="134"/>
      <c r="W444" s="90"/>
    </row>
    <row r="445" spans="1:23" s="10" customForma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1" t="s">
        <v>51</v>
      </c>
      <c r="M445" s="11"/>
      <c r="N445" s="11"/>
      <c r="O445" s="86"/>
      <c r="P445" s="12"/>
      <c r="Q445" s="12"/>
      <c r="R445" s="130"/>
      <c r="S445" s="4"/>
      <c r="T445" s="12"/>
      <c r="U445" s="91"/>
      <c r="V445" s="92"/>
      <c r="W445" s="93"/>
    </row>
    <row r="446" spans="1:23" s="10" customFormat="1" ht="20.100000000000001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1" t="s">
        <v>51</v>
      </c>
      <c r="M446" s="11"/>
      <c r="N446" s="11"/>
      <c r="O446" s="86"/>
      <c r="P446" s="12"/>
      <c r="Q446" s="12"/>
      <c r="R446" s="130"/>
      <c r="S446" s="4"/>
      <c r="T446" s="12"/>
      <c r="U446" s="135" t="s">
        <v>796</v>
      </c>
      <c r="V446" s="136"/>
      <c r="W446" s="94"/>
    </row>
    <row r="447" spans="1:23" s="10" customFormat="1" ht="20.100000000000001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1" t="s">
        <v>51</v>
      </c>
      <c r="M447" s="11"/>
      <c r="N447" s="11"/>
      <c r="O447" s="86"/>
      <c r="P447" s="12"/>
      <c r="Q447" s="12"/>
      <c r="R447" s="130"/>
      <c r="S447" s="4"/>
      <c r="T447" s="12"/>
      <c r="U447" s="135" t="s">
        <v>797</v>
      </c>
      <c r="V447" s="136"/>
      <c r="W447" s="88"/>
    </row>
    <row r="448" spans="1:23" s="10" customFormat="1" ht="20.100000000000001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1" t="s">
        <v>51</v>
      </c>
      <c r="M448" s="11"/>
      <c r="N448" s="11"/>
      <c r="O448" s="95"/>
      <c r="P448" s="12"/>
      <c r="Q448" s="12"/>
      <c r="R448" s="12"/>
      <c r="S448" s="4"/>
      <c r="T448" s="96"/>
      <c r="U448" s="135" t="s">
        <v>798</v>
      </c>
      <c r="V448" s="136"/>
      <c r="W448" s="88"/>
    </row>
    <row r="449" spans="1:23" s="10" customForma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1" t="s">
        <v>51</v>
      </c>
      <c r="M449" s="73"/>
      <c r="N449" s="73"/>
      <c r="O449" s="97"/>
      <c r="S449" s="8"/>
      <c r="T449" s="98"/>
      <c r="U449" s="99"/>
      <c r="V449" s="99"/>
      <c r="W449" s="100"/>
    </row>
    <row r="450" spans="1:23" s="10" customFormat="1" ht="35.1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1" t="s">
        <v>51</v>
      </c>
      <c r="M450" s="73"/>
      <c r="N450" s="73"/>
      <c r="O450" s="97"/>
      <c r="Q450" s="138" t="s">
        <v>788</v>
      </c>
      <c r="R450" s="138"/>
      <c r="S450" s="138"/>
      <c r="T450" s="138"/>
      <c r="U450" s="138"/>
      <c r="V450" s="138"/>
      <c r="W450" s="138"/>
    </row>
    <row r="451" spans="1:23" s="10" customForma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1" t="s">
        <v>51</v>
      </c>
      <c r="M451" s="73"/>
      <c r="N451" s="73"/>
      <c r="O451" s="97"/>
      <c r="Q451" s="139" t="s">
        <v>789</v>
      </c>
      <c r="R451" s="139"/>
      <c r="S451" s="139"/>
      <c r="T451" s="139"/>
      <c r="U451" s="139"/>
      <c r="V451" s="139"/>
      <c r="W451" s="139"/>
    </row>
    <row r="452" spans="1:23" s="104" customFormat="1" x14ac:dyDescent="0.2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" t="s">
        <v>51</v>
      </c>
      <c r="M452" s="102"/>
      <c r="N452" s="102"/>
      <c r="O452" s="103"/>
      <c r="P452" s="7"/>
      <c r="Q452" s="139" t="s">
        <v>790</v>
      </c>
      <c r="R452" s="139"/>
      <c r="S452" s="139"/>
      <c r="T452" s="139"/>
      <c r="U452" s="139"/>
      <c r="V452" s="139"/>
      <c r="W452" s="139"/>
    </row>
    <row r="453" spans="1:23" s="104" customFormat="1" x14ac:dyDescent="0.2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" t="s">
        <v>51</v>
      </c>
      <c r="M453" s="102"/>
      <c r="N453" s="102"/>
      <c r="O453" s="103"/>
      <c r="P453" s="7"/>
      <c r="Q453" s="139" t="s">
        <v>791</v>
      </c>
      <c r="R453" s="139"/>
      <c r="S453" s="139"/>
      <c r="T453" s="139"/>
      <c r="U453" s="139"/>
      <c r="V453" s="139"/>
      <c r="W453" s="139"/>
    </row>
    <row r="454" spans="1:23" s="104" customFormat="1" x14ac:dyDescent="0.2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" t="s">
        <v>51</v>
      </c>
      <c r="M454" s="102"/>
      <c r="N454" s="102"/>
      <c r="O454" s="103"/>
      <c r="P454" s="7"/>
      <c r="Q454" s="139" t="s">
        <v>792</v>
      </c>
      <c r="R454" s="139"/>
      <c r="S454" s="139"/>
      <c r="T454" s="139"/>
      <c r="U454" s="139"/>
      <c r="V454" s="139"/>
      <c r="W454" s="139"/>
    </row>
    <row r="455" spans="1:23" s="104" customFormat="1" x14ac:dyDescent="0.2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" t="s">
        <v>51</v>
      </c>
      <c r="M455" s="102"/>
      <c r="N455" s="102"/>
      <c r="O455" s="103"/>
      <c r="P455" s="7"/>
      <c r="Q455" s="10"/>
      <c r="R455" s="7"/>
      <c r="S455" s="137"/>
      <c r="T455" s="137"/>
      <c r="U455" s="137"/>
      <c r="V455" s="137"/>
      <c r="W455" s="137"/>
    </row>
    <row r="456" spans="1:23" s="104" customFormat="1" x14ac:dyDescent="0.2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" t="s">
        <v>51</v>
      </c>
      <c r="M456" s="102"/>
      <c r="N456" s="102"/>
      <c r="O456" s="103"/>
      <c r="P456" s="7"/>
      <c r="Q456" s="10"/>
      <c r="R456" s="7"/>
      <c r="S456" s="105"/>
      <c r="T456" s="105"/>
      <c r="U456" s="105"/>
      <c r="V456" s="105"/>
      <c r="W456" s="105"/>
    </row>
    <row r="457" spans="1:23" x14ac:dyDescent="0.2">
      <c r="Q457" s="10"/>
      <c r="S457" s="105"/>
      <c r="T457" s="105"/>
      <c r="U457" s="105"/>
      <c r="V457" s="105"/>
      <c r="W457" s="108"/>
    </row>
  </sheetData>
  <sheetProtection formatCells="0" formatColumns="0" formatRows="0" autoFilter="0"/>
  <dataConsolidate topLabels="1">
    <dataRefs count="1">
      <dataRef ref="R20:W42" sheet="Orçamento" r:id="rId1"/>
    </dataRefs>
  </dataConsolidate>
  <mergeCells count="39">
    <mergeCell ref="S455:W455"/>
    <mergeCell ref="U448:V448"/>
    <mergeCell ref="Q450:W450"/>
    <mergeCell ref="Q451:W451"/>
    <mergeCell ref="Q452:W452"/>
    <mergeCell ref="Q453:W453"/>
    <mergeCell ref="Q454:W454"/>
    <mergeCell ref="R442:R447"/>
    <mergeCell ref="U442:V442"/>
    <mergeCell ref="U443:V443"/>
    <mergeCell ref="U444:V444"/>
    <mergeCell ref="U446:V446"/>
    <mergeCell ref="U447:V447"/>
    <mergeCell ref="O5:U5"/>
    <mergeCell ref="V5:W5"/>
    <mergeCell ref="O9:W9"/>
    <mergeCell ref="O16:W16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:W1"/>
    <mergeCell ref="O2:W2"/>
    <mergeCell ref="O3:W3"/>
    <mergeCell ref="O4:U4"/>
    <mergeCell ref="V4:W4"/>
    <mergeCell ref="M10:M11"/>
    <mergeCell ref="O10:Q10"/>
    <mergeCell ref="O11:Q11"/>
    <mergeCell ref="R11:U11"/>
    <mergeCell ref="O15:W15"/>
  </mergeCells>
  <conditionalFormatting sqref="W11">
    <cfRule type="containsBlanks" dxfId="1032" priority="1908">
      <formula>LEN(TRIM(W11))=0</formula>
    </cfRule>
  </conditionalFormatting>
  <conditionalFormatting sqref="W14">
    <cfRule type="containsBlanks" dxfId="1031" priority="1907">
      <formula>LEN(TRIM(W14))=0</formula>
    </cfRule>
  </conditionalFormatting>
  <conditionalFormatting sqref="P88:W96 P61:W70 O61:O73 P79:W85 O79:O96 O102:W118 O262:W262 O282:W282 O287:W287 O263:S263 U263:W263 O289:W293 O288:S288 U288:W288 O297:W300 O18:W24 O28:W55 P119:T119 P121:T142 U119:W142 O119:O142">
    <cfRule type="expression" dxfId="1030" priority="1894">
      <formula>OR($C18=0,$C18=4)</formula>
    </cfRule>
    <cfRule type="expression" dxfId="1029" priority="1895">
      <formula>$C18=3</formula>
    </cfRule>
    <cfRule type="expression" dxfId="1028" priority="1896">
      <formula>$C18=2</formula>
    </cfRule>
    <cfRule type="expression" dxfId="1027" priority="1897">
      <formula>$C18=1</formula>
    </cfRule>
  </conditionalFormatting>
  <conditionalFormatting sqref="S88:V96 P61:Q70 S61:V70 P88:Q96 S79:V85 P79:Q85 S102:V118 S262:V262 P262:Q263 P282:Q282 S282:V282 P287:Q293 S287:V287 S439:V440 S263 U263:V263 S289:V293 S288 U288:V288 P297:Q300 S297:V300 P18:Q24 S18:V24 S28:V55 P28:Q55 S119:T119 P102:Q119 S171:V176 P121:Q142 S121:T142 U119:V142">
    <cfRule type="expression" dxfId="1026" priority="1890">
      <formula>OR($C18=0,$C18=4)</formula>
    </cfRule>
    <cfRule type="expression" dxfId="1025" priority="1891">
      <formula>$C18=3</formula>
    </cfRule>
    <cfRule type="expression" dxfId="1024" priority="1892">
      <formula>$C18=2</formula>
    </cfRule>
    <cfRule type="expression" dxfId="1023" priority="1893">
      <formula>$C18=1</formula>
    </cfRule>
  </conditionalFormatting>
  <conditionalFormatting sqref="M61:M70 M88:M96 M79:M85 M262:M263 M282 M287:M293 M439:M440 M297:M300 M18:M24 M28:M55 M102:M119 M171:M176 M121:M142">
    <cfRule type="cellIs" dxfId="1022" priority="1887" operator="notEqual">
      <formula>$N18</formula>
    </cfRule>
  </conditionalFormatting>
  <conditionalFormatting sqref="P120:T120">
    <cfRule type="expression" dxfId="1021" priority="1883">
      <formula>OR($C120=0,$C120=4)</formula>
    </cfRule>
    <cfRule type="expression" dxfId="1020" priority="1884">
      <formula>$C120=3</formula>
    </cfRule>
    <cfRule type="expression" dxfId="1019" priority="1885">
      <formula>$C120=2</formula>
    </cfRule>
    <cfRule type="expression" dxfId="1018" priority="1886">
      <formula>$C120=1</formula>
    </cfRule>
  </conditionalFormatting>
  <conditionalFormatting sqref="S120:T120 P120:Q120">
    <cfRule type="expression" dxfId="1017" priority="1879">
      <formula>OR($C120=0,$C120=4)</formula>
    </cfRule>
    <cfRule type="expression" dxfId="1016" priority="1880">
      <formula>$C120=3</formula>
    </cfRule>
    <cfRule type="expression" dxfId="1015" priority="1881">
      <formula>$C120=2</formula>
    </cfRule>
    <cfRule type="expression" dxfId="1014" priority="1882">
      <formula>$C120=1</formula>
    </cfRule>
  </conditionalFormatting>
  <conditionalFormatting sqref="M120">
    <cfRule type="cellIs" dxfId="1013" priority="1876" operator="notEqual">
      <formula>$N120</formula>
    </cfRule>
  </conditionalFormatting>
  <conditionalFormatting sqref="P71:W71">
    <cfRule type="expression" dxfId="1012" priority="1872">
      <formula>OR($C71=0,$C71=4)</formula>
    </cfRule>
    <cfRule type="expression" dxfId="1011" priority="1873">
      <formula>$C71=3</formula>
    </cfRule>
    <cfRule type="expression" dxfId="1010" priority="1874">
      <formula>$C71=2</formula>
    </cfRule>
    <cfRule type="expression" dxfId="1009" priority="1875">
      <formula>$C71=1</formula>
    </cfRule>
  </conditionalFormatting>
  <conditionalFormatting sqref="S71:V71 P71:Q71">
    <cfRule type="expression" dxfId="1008" priority="1868">
      <formula>OR($C71=0,$C71=4)</formula>
    </cfRule>
    <cfRule type="expression" dxfId="1007" priority="1869">
      <formula>$C71=3</formula>
    </cfRule>
    <cfRule type="expression" dxfId="1006" priority="1870">
      <formula>$C71=2</formula>
    </cfRule>
    <cfRule type="expression" dxfId="1005" priority="1871">
      <formula>$C71=1</formula>
    </cfRule>
  </conditionalFormatting>
  <conditionalFormatting sqref="M71">
    <cfRule type="cellIs" dxfId="1004" priority="1865" operator="notEqual">
      <formula>$N71</formula>
    </cfRule>
  </conditionalFormatting>
  <conditionalFormatting sqref="P72:W72">
    <cfRule type="expression" dxfId="1003" priority="1861">
      <formula>OR($C72=0,$C72=4)</formula>
    </cfRule>
    <cfRule type="expression" dxfId="1002" priority="1862">
      <formula>$C72=3</formula>
    </cfRule>
    <cfRule type="expression" dxfId="1001" priority="1863">
      <formula>$C72=2</formula>
    </cfRule>
    <cfRule type="expression" dxfId="1000" priority="1864">
      <formula>$C72=1</formula>
    </cfRule>
  </conditionalFormatting>
  <conditionalFormatting sqref="S72:V72 P72:Q72">
    <cfRule type="expression" dxfId="999" priority="1857">
      <formula>OR($C72=0,$C72=4)</formula>
    </cfRule>
    <cfRule type="expression" dxfId="998" priority="1858">
      <formula>$C72=3</formula>
    </cfRule>
    <cfRule type="expression" dxfId="997" priority="1859">
      <formula>$C72=2</formula>
    </cfRule>
    <cfRule type="expression" dxfId="996" priority="1860">
      <formula>$C72=1</formula>
    </cfRule>
  </conditionalFormatting>
  <conditionalFormatting sqref="M72">
    <cfRule type="cellIs" dxfId="995" priority="1854" operator="notEqual">
      <formula>$N72</formula>
    </cfRule>
  </conditionalFormatting>
  <conditionalFormatting sqref="P73:W73">
    <cfRule type="expression" dxfId="994" priority="1850">
      <formula>OR($C73=0,$C73=4)</formula>
    </cfRule>
    <cfRule type="expression" dxfId="993" priority="1851">
      <formula>$C73=3</formula>
    </cfRule>
    <cfRule type="expression" dxfId="992" priority="1852">
      <formula>$C73=2</formula>
    </cfRule>
    <cfRule type="expression" dxfId="991" priority="1853">
      <formula>$C73=1</formula>
    </cfRule>
  </conditionalFormatting>
  <conditionalFormatting sqref="S73:V73 P73:Q73">
    <cfRule type="expression" dxfId="990" priority="1846">
      <formula>OR($C73=0,$C73=4)</formula>
    </cfRule>
    <cfRule type="expression" dxfId="989" priority="1847">
      <formula>$C73=3</formula>
    </cfRule>
    <cfRule type="expression" dxfId="988" priority="1848">
      <formula>$C73=2</formula>
    </cfRule>
    <cfRule type="expression" dxfId="987" priority="1849">
      <formula>$C73=1</formula>
    </cfRule>
  </conditionalFormatting>
  <conditionalFormatting sqref="M73">
    <cfRule type="cellIs" dxfId="986" priority="1843" operator="notEqual">
      <formula>$N73</formula>
    </cfRule>
  </conditionalFormatting>
  <conditionalFormatting sqref="P86:W87">
    <cfRule type="expression" dxfId="985" priority="1839">
      <formula>OR($C86=0,$C86=4)</formula>
    </cfRule>
    <cfRule type="expression" dxfId="984" priority="1840">
      <formula>$C86=3</formula>
    </cfRule>
    <cfRule type="expression" dxfId="983" priority="1841">
      <formula>$C86=2</formula>
    </cfRule>
    <cfRule type="expression" dxfId="982" priority="1842">
      <formula>$C86=1</formula>
    </cfRule>
  </conditionalFormatting>
  <conditionalFormatting sqref="S86:V87 P86:Q87">
    <cfRule type="expression" dxfId="981" priority="1835">
      <formula>OR($C86=0,$C86=4)</formula>
    </cfRule>
    <cfRule type="expression" dxfId="980" priority="1836">
      <formula>$C86=3</formula>
    </cfRule>
    <cfRule type="expression" dxfId="979" priority="1837">
      <formula>$C86=2</formula>
    </cfRule>
    <cfRule type="expression" dxfId="978" priority="1838">
      <formula>$C86=1</formula>
    </cfRule>
  </conditionalFormatting>
  <conditionalFormatting sqref="M86:M87">
    <cfRule type="cellIs" dxfId="977" priority="1832" operator="notEqual">
      <formula>$N86</formula>
    </cfRule>
  </conditionalFormatting>
  <conditionalFormatting sqref="O56:W60">
    <cfRule type="expression" dxfId="976" priority="1828">
      <formula>OR($C56=0,$C56=4)</formula>
    </cfRule>
    <cfRule type="expression" dxfId="975" priority="1829">
      <formula>$C56=3</formula>
    </cfRule>
    <cfRule type="expression" dxfId="974" priority="1830">
      <formula>$C56=2</formula>
    </cfRule>
    <cfRule type="expression" dxfId="973" priority="1831">
      <formula>$C56=1</formula>
    </cfRule>
  </conditionalFormatting>
  <conditionalFormatting sqref="S56:V60 P56:Q60">
    <cfRule type="expression" dxfId="972" priority="1824">
      <formula>OR($C56=0,$C56=4)</formula>
    </cfRule>
    <cfRule type="expression" dxfId="971" priority="1825">
      <formula>$C56=3</formula>
    </cfRule>
    <cfRule type="expression" dxfId="970" priority="1826">
      <formula>$C56=2</formula>
    </cfRule>
    <cfRule type="expression" dxfId="969" priority="1827">
      <formula>$C56=1</formula>
    </cfRule>
  </conditionalFormatting>
  <conditionalFormatting sqref="M56:M60">
    <cfRule type="cellIs" dxfId="968" priority="1821" operator="notEqual">
      <formula>$N56</formula>
    </cfRule>
  </conditionalFormatting>
  <conditionalFormatting sqref="O25:W27">
    <cfRule type="expression" dxfId="967" priority="1817">
      <formula>OR($C25=0,$C25=4)</formula>
    </cfRule>
    <cfRule type="expression" dxfId="966" priority="1818">
      <formula>$C25=3</formula>
    </cfRule>
    <cfRule type="expression" dxfId="965" priority="1819">
      <formula>$C25=2</formula>
    </cfRule>
    <cfRule type="expression" dxfId="964" priority="1820">
      <formula>$C25=1</formula>
    </cfRule>
  </conditionalFormatting>
  <conditionalFormatting sqref="P25:Q27 S25:V27">
    <cfRule type="expression" dxfId="963" priority="1813">
      <formula>OR($C25=0,$C25=4)</formula>
    </cfRule>
    <cfRule type="expression" dxfId="962" priority="1814">
      <formula>$C25=3</formula>
    </cfRule>
    <cfRule type="expression" dxfId="961" priority="1815">
      <formula>$C25=2</formula>
    </cfRule>
    <cfRule type="expression" dxfId="960" priority="1816">
      <formula>$C25=1</formula>
    </cfRule>
  </conditionalFormatting>
  <conditionalFormatting sqref="M25:M27">
    <cfRule type="cellIs" dxfId="959" priority="1810" operator="notEqual">
      <formula>$N25</formula>
    </cfRule>
  </conditionalFormatting>
  <conditionalFormatting sqref="O74:W78">
    <cfRule type="expression" dxfId="958" priority="1806">
      <formula>OR($C74=0,$C74=4)</formula>
    </cfRule>
    <cfRule type="expression" dxfId="957" priority="1807">
      <formula>$C74=3</formula>
    </cfRule>
    <cfRule type="expression" dxfId="956" priority="1808">
      <formula>$C74=2</formula>
    </cfRule>
    <cfRule type="expression" dxfId="955" priority="1809">
      <formula>$C74=1</formula>
    </cfRule>
  </conditionalFormatting>
  <conditionalFormatting sqref="P74:Q78 S74:V78">
    <cfRule type="expression" dxfId="954" priority="1802">
      <formula>OR($C74=0,$C74=4)</formula>
    </cfRule>
    <cfRule type="expression" dxfId="953" priority="1803">
      <formula>$C74=3</formula>
    </cfRule>
    <cfRule type="expression" dxfId="952" priority="1804">
      <formula>$C74=2</formula>
    </cfRule>
    <cfRule type="expression" dxfId="951" priority="1805">
      <formula>$C74=1</formula>
    </cfRule>
  </conditionalFormatting>
  <conditionalFormatting sqref="M74:M78">
    <cfRule type="cellIs" dxfId="950" priority="1799" operator="notEqual">
      <formula>$N74</formula>
    </cfRule>
  </conditionalFormatting>
  <conditionalFormatting sqref="O97:W101">
    <cfRule type="expression" dxfId="949" priority="1795">
      <formula>OR($C97=0,$C97=4)</formula>
    </cfRule>
    <cfRule type="expression" dxfId="948" priority="1796">
      <formula>$C97=3</formula>
    </cfRule>
    <cfRule type="expression" dxfId="947" priority="1797">
      <formula>$C97=2</formula>
    </cfRule>
    <cfRule type="expression" dxfId="946" priority="1798">
      <formula>$C97=1</formula>
    </cfRule>
  </conditionalFormatting>
  <conditionalFormatting sqref="P97:Q101 S97:V101">
    <cfRule type="expression" dxfId="945" priority="1791">
      <formula>OR($C97=0,$C97=4)</formula>
    </cfRule>
    <cfRule type="expression" dxfId="944" priority="1792">
      <formula>$C97=3</formula>
    </cfRule>
    <cfRule type="expression" dxfId="943" priority="1793">
      <formula>$C97=2</formula>
    </cfRule>
    <cfRule type="expression" dxfId="942" priority="1794">
      <formula>$C97=1</formula>
    </cfRule>
  </conditionalFormatting>
  <conditionalFormatting sqref="M97:M101">
    <cfRule type="cellIs" dxfId="941" priority="1788" operator="notEqual">
      <formula>$N97</formula>
    </cfRule>
  </conditionalFormatting>
  <conditionalFormatting sqref="O305:W305 O304:S304 U304:W304 O306:S307 U306:W307 O302:W303">
    <cfRule type="expression" dxfId="940" priority="1784">
      <formula>OR($C302=0,$C302=4)</formula>
    </cfRule>
    <cfRule type="expression" dxfId="939" priority="1785">
      <formula>$C302=3</formula>
    </cfRule>
    <cfRule type="expression" dxfId="938" priority="1786">
      <formula>$C302=2</formula>
    </cfRule>
    <cfRule type="expression" dxfId="937" priority="1787">
      <formula>$C302=1</formula>
    </cfRule>
  </conditionalFormatting>
  <conditionalFormatting sqref="S305:V305 S304 U304:V304 S306:S307 U306:V307 S302:V303 P302:Q307">
    <cfRule type="expression" dxfId="936" priority="1780">
      <formula>OR($C302=0,$C302=4)</formula>
    </cfRule>
    <cfRule type="expression" dxfId="935" priority="1781">
      <formula>$C302=3</formula>
    </cfRule>
    <cfRule type="expression" dxfId="934" priority="1782">
      <formula>$C302=2</formula>
    </cfRule>
    <cfRule type="expression" dxfId="933" priority="1783">
      <formula>$C302=1</formula>
    </cfRule>
  </conditionalFormatting>
  <conditionalFormatting sqref="M302:M307">
    <cfRule type="cellIs" dxfId="932" priority="1777" operator="notEqual">
      <formula>$N302</formula>
    </cfRule>
  </conditionalFormatting>
  <conditionalFormatting sqref="O428:W428 O432:W432 O429:O431 R429:S431 U429:W431 O435:W435 O433:O434 R433:S434 U433:W434 O436:S436 U436:W436">
    <cfRule type="expression" dxfId="931" priority="1773">
      <formula>OR($C428=0,$C428=4)</formula>
    </cfRule>
    <cfRule type="expression" dxfId="930" priority="1774">
      <formula>$C428=3</formula>
    </cfRule>
    <cfRule type="expression" dxfId="929" priority="1775">
      <formula>$C428=2</formula>
    </cfRule>
    <cfRule type="expression" dxfId="928" priority="1776">
      <formula>$C428=1</formula>
    </cfRule>
  </conditionalFormatting>
  <conditionalFormatting sqref="P428:Q428 S428:V428 P432:Q432 S432:V432 S429:S431 U429:V431 P435:Q436 S435:V435 S433:S434 U433:V434 S436 U436:V436">
    <cfRule type="expression" dxfId="927" priority="1769">
      <formula>OR($C428=0,$C428=4)</formula>
    </cfRule>
    <cfRule type="expression" dxfId="926" priority="1770">
      <formula>$C428=3</formula>
    </cfRule>
    <cfRule type="expression" dxfId="925" priority="1771">
      <formula>$C428=2</formula>
    </cfRule>
    <cfRule type="expression" dxfId="924" priority="1772">
      <formula>$C428=1</formula>
    </cfRule>
  </conditionalFormatting>
  <conditionalFormatting sqref="M428:M436">
    <cfRule type="cellIs" dxfId="923" priority="1766" operator="notEqual">
      <formula>$N428</formula>
    </cfRule>
  </conditionalFormatting>
  <conditionalFormatting sqref="O177:W177 O239:W240 O284:W286">
    <cfRule type="expression" dxfId="922" priority="1762">
      <formula>OR($C177=0,$C177=4)</formula>
    </cfRule>
    <cfRule type="expression" dxfId="921" priority="1763">
      <formula>$C177=3</formula>
    </cfRule>
    <cfRule type="expression" dxfId="920" priority="1764">
      <formula>$C177=2</formula>
    </cfRule>
    <cfRule type="expression" dxfId="919" priority="1765">
      <formula>$C177=1</formula>
    </cfRule>
  </conditionalFormatting>
  <conditionalFormatting sqref="P177:Q177 S177:V177 S239:V240 P239:Q240 P284:Q286 S284:V286">
    <cfRule type="expression" dxfId="918" priority="1758">
      <formula>OR($C177=0,$C177=4)</formula>
    </cfRule>
    <cfRule type="expression" dxfId="917" priority="1759">
      <formula>$C177=3</formula>
    </cfRule>
    <cfRule type="expression" dxfId="916" priority="1760">
      <formula>$C177=2</formula>
    </cfRule>
    <cfRule type="expression" dxfId="915" priority="1761">
      <formula>$C177=1</formula>
    </cfRule>
  </conditionalFormatting>
  <conditionalFormatting sqref="M177 M239:M240 M284:M286">
    <cfRule type="cellIs" dxfId="914" priority="1755" operator="notEqual">
      <formula>$N177</formula>
    </cfRule>
  </conditionalFormatting>
  <conditionalFormatting sqref="O241:W249">
    <cfRule type="expression" dxfId="913" priority="1751">
      <formula>OR($C241=0,$C241=4)</formula>
    </cfRule>
    <cfRule type="expression" dxfId="912" priority="1752">
      <formula>$C241=3</formula>
    </cfRule>
    <cfRule type="expression" dxfId="911" priority="1753">
      <formula>$C241=2</formula>
    </cfRule>
    <cfRule type="expression" dxfId="910" priority="1754">
      <formula>$C241=1</formula>
    </cfRule>
  </conditionalFormatting>
  <conditionalFormatting sqref="P241:Q249 S241:V249">
    <cfRule type="expression" dxfId="909" priority="1747">
      <formula>OR($C241=0,$C241=4)</formula>
    </cfRule>
    <cfRule type="expression" dxfId="908" priority="1748">
      <formula>$C241=3</formula>
    </cfRule>
    <cfRule type="expression" dxfId="907" priority="1749">
      <formula>$C241=2</formula>
    </cfRule>
    <cfRule type="expression" dxfId="906" priority="1750">
      <formula>$C241=1</formula>
    </cfRule>
  </conditionalFormatting>
  <conditionalFormatting sqref="M241:M249">
    <cfRule type="cellIs" dxfId="905" priority="1744" operator="notEqual">
      <formula>$N241</formula>
    </cfRule>
  </conditionalFormatting>
  <conditionalFormatting sqref="O250:W258">
    <cfRule type="expression" dxfId="904" priority="1740">
      <formula>OR($C250=0,$C250=4)</formula>
    </cfRule>
    <cfRule type="expression" dxfId="903" priority="1741">
      <formula>$C250=3</formula>
    </cfRule>
    <cfRule type="expression" dxfId="902" priority="1742">
      <formula>$C250=2</formula>
    </cfRule>
    <cfRule type="expression" dxfId="901" priority="1743">
      <formula>$C250=1</formula>
    </cfRule>
  </conditionalFormatting>
  <conditionalFormatting sqref="P250:Q258 S250:V258">
    <cfRule type="expression" dxfId="900" priority="1736">
      <formula>OR($C250=0,$C250=4)</formula>
    </cfRule>
    <cfRule type="expression" dxfId="899" priority="1737">
      <formula>$C250=3</formula>
    </cfRule>
    <cfRule type="expression" dxfId="898" priority="1738">
      <formula>$C250=2</formula>
    </cfRule>
    <cfRule type="expression" dxfId="897" priority="1739">
      <formula>$C250=1</formula>
    </cfRule>
  </conditionalFormatting>
  <conditionalFormatting sqref="M250:M258">
    <cfRule type="cellIs" dxfId="896" priority="1733" operator="notEqual">
      <formula>$N250</formula>
    </cfRule>
  </conditionalFormatting>
  <conditionalFormatting sqref="O259:W260">
    <cfRule type="expression" dxfId="895" priority="1729">
      <formula>OR($C259=0,$C259=4)</formula>
    </cfRule>
    <cfRule type="expression" dxfId="894" priority="1730">
      <formula>$C259=3</formula>
    </cfRule>
    <cfRule type="expression" dxfId="893" priority="1731">
      <formula>$C259=2</formula>
    </cfRule>
    <cfRule type="expression" dxfId="892" priority="1732">
      <formula>$C259=1</formula>
    </cfRule>
  </conditionalFormatting>
  <conditionalFormatting sqref="P259:Q260 S259:V260">
    <cfRule type="expression" dxfId="891" priority="1725">
      <formula>OR($C259=0,$C259=4)</formula>
    </cfRule>
    <cfRule type="expression" dxfId="890" priority="1726">
      <formula>$C259=3</formula>
    </cfRule>
    <cfRule type="expression" dxfId="889" priority="1727">
      <formula>$C259=2</formula>
    </cfRule>
    <cfRule type="expression" dxfId="888" priority="1728">
      <formula>$C259=1</formula>
    </cfRule>
  </conditionalFormatting>
  <conditionalFormatting sqref="M259:M260">
    <cfRule type="cellIs" dxfId="887" priority="1722" operator="notEqual">
      <formula>$N259</formula>
    </cfRule>
  </conditionalFormatting>
  <conditionalFormatting sqref="O178:W178 O201:W202 O180:W180 O179 R179:W179 O204:W206 O203:Q203 S203:W203">
    <cfRule type="expression" dxfId="886" priority="1718">
      <formula>OR($C178=0,$C178=4)</formula>
    </cfRule>
    <cfRule type="expression" dxfId="885" priority="1719">
      <formula>$C178=3</formula>
    </cfRule>
    <cfRule type="expression" dxfId="884" priority="1720">
      <formula>$C178=2</formula>
    </cfRule>
    <cfRule type="expression" dxfId="883" priority="1721">
      <formula>$C178=1</formula>
    </cfRule>
  </conditionalFormatting>
  <conditionalFormatting sqref="P178:Q178 S178:V180 S201:V206 P201:Q206 P180:Q180">
    <cfRule type="expression" dxfId="882" priority="1714">
      <formula>OR($C178=0,$C178=4)</formula>
    </cfRule>
    <cfRule type="expression" dxfId="881" priority="1715">
      <formula>$C178=3</formula>
    </cfRule>
    <cfRule type="expression" dxfId="880" priority="1716">
      <formula>$C178=2</formula>
    </cfRule>
    <cfRule type="expression" dxfId="879" priority="1717">
      <formula>$C178=1</formula>
    </cfRule>
  </conditionalFormatting>
  <conditionalFormatting sqref="M178:M180 M201:M206">
    <cfRule type="cellIs" dxfId="878" priority="1711" operator="notEqual">
      <formula>$N178</formula>
    </cfRule>
  </conditionalFormatting>
  <conditionalFormatting sqref="O207:W208 O230:W236">
    <cfRule type="expression" dxfId="877" priority="1707">
      <formula>OR($C207=0,$C207=4)</formula>
    </cfRule>
    <cfRule type="expression" dxfId="876" priority="1708">
      <formula>$C207=3</formula>
    </cfRule>
    <cfRule type="expression" dxfId="875" priority="1709">
      <formula>$C207=2</formula>
    </cfRule>
    <cfRule type="expression" dxfId="874" priority="1710">
      <formula>$C207=1</formula>
    </cfRule>
  </conditionalFormatting>
  <conditionalFormatting sqref="P207:Q208 S207:V208 S230:V236 P230:Q236">
    <cfRule type="expression" dxfId="873" priority="1703">
      <formula>OR($C207=0,$C207=4)</formula>
    </cfRule>
    <cfRule type="expression" dxfId="872" priority="1704">
      <formula>$C207=3</formula>
    </cfRule>
    <cfRule type="expression" dxfId="871" priority="1705">
      <formula>$C207=2</formula>
    </cfRule>
    <cfRule type="expression" dxfId="870" priority="1706">
      <formula>$C207=1</formula>
    </cfRule>
  </conditionalFormatting>
  <conditionalFormatting sqref="M207:M208 M230:M236">
    <cfRule type="cellIs" dxfId="869" priority="1700" operator="notEqual">
      <formula>$N207</formula>
    </cfRule>
  </conditionalFormatting>
  <conditionalFormatting sqref="O237:W238">
    <cfRule type="expression" dxfId="868" priority="1696">
      <formula>OR($C237=0,$C237=4)</formula>
    </cfRule>
    <cfRule type="expression" dxfId="867" priority="1697">
      <formula>$C237=3</formula>
    </cfRule>
    <cfRule type="expression" dxfId="866" priority="1698">
      <formula>$C237=2</formula>
    </cfRule>
    <cfRule type="expression" dxfId="865" priority="1699">
      <formula>$C237=1</formula>
    </cfRule>
  </conditionalFormatting>
  <conditionalFormatting sqref="P237:Q238 S237:V238">
    <cfRule type="expression" dxfId="864" priority="1692">
      <formula>OR($C237=0,$C237=4)</formula>
    </cfRule>
    <cfRule type="expression" dxfId="863" priority="1693">
      <formula>$C237=3</formula>
    </cfRule>
    <cfRule type="expression" dxfId="862" priority="1694">
      <formula>$C237=2</formula>
    </cfRule>
    <cfRule type="expression" dxfId="861" priority="1695">
      <formula>$C237=1</formula>
    </cfRule>
  </conditionalFormatting>
  <conditionalFormatting sqref="M237:M238">
    <cfRule type="cellIs" dxfId="860" priority="1689" operator="notEqual">
      <formula>$N237</formula>
    </cfRule>
  </conditionalFormatting>
  <conditionalFormatting sqref="O183:W189 O181:O182 R181:W182">
    <cfRule type="expression" dxfId="859" priority="1685">
      <formula>OR($C181=0,$C181=4)</formula>
    </cfRule>
    <cfRule type="expression" dxfId="858" priority="1686">
      <formula>$C181=3</formula>
    </cfRule>
    <cfRule type="expression" dxfId="857" priority="1687">
      <formula>$C181=2</formula>
    </cfRule>
    <cfRule type="expression" dxfId="856" priority="1688">
      <formula>$C181=1</formula>
    </cfRule>
  </conditionalFormatting>
  <conditionalFormatting sqref="P183:Q189 S181:V189">
    <cfRule type="expression" dxfId="855" priority="1681">
      <formula>OR($C181=0,$C181=4)</formula>
    </cfRule>
    <cfRule type="expression" dxfId="854" priority="1682">
      <formula>$C181=3</formula>
    </cfRule>
    <cfRule type="expression" dxfId="853" priority="1683">
      <formula>$C181=2</formula>
    </cfRule>
    <cfRule type="expression" dxfId="852" priority="1684">
      <formula>$C181=1</formula>
    </cfRule>
  </conditionalFormatting>
  <conditionalFormatting sqref="M181:M189">
    <cfRule type="cellIs" dxfId="851" priority="1678" operator="notEqual">
      <formula>$N181</formula>
    </cfRule>
  </conditionalFormatting>
  <conditionalFormatting sqref="O190:W191 O193:W198 O192:Q192 S192:W192">
    <cfRule type="expression" dxfId="850" priority="1674">
      <formula>OR($C190=0,$C190=4)</formula>
    </cfRule>
    <cfRule type="expression" dxfId="849" priority="1675">
      <formula>$C190=3</formula>
    </cfRule>
    <cfRule type="expression" dxfId="848" priority="1676">
      <formula>$C190=2</formula>
    </cfRule>
    <cfRule type="expression" dxfId="847" priority="1677">
      <formula>$C190=1</formula>
    </cfRule>
  </conditionalFormatting>
  <conditionalFormatting sqref="P190:Q198 S190:V198">
    <cfRule type="expression" dxfId="846" priority="1670">
      <formula>OR($C190=0,$C190=4)</formula>
    </cfRule>
    <cfRule type="expression" dxfId="845" priority="1671">
      <formula>$C190=3</formula>
    </cfRule>
    <cfRule type="expression" dxfId="844" priority="1672">
      <formula>$C190=2</formula>
    </cfRule>
    <cfRule type="expression" dxfId="843" priority="1673">
      <formula>$C190=1</formula>
    </cfRule>
  </conditionalFormatting>
  <conditionalFormatting sqref="M190:M198">
    <cfRule type="cellIs" dxfId="842" priority="1667" operator="notEqual">
      <formula>$N190</formula>
    </cfRule>
  </conditionalFormatting>
  <conditionalFormatting sqref="O199:W200">
    <cfRule type="expression" dxfId="841" priority="1663">
      <formula>OR($C199=0,$C199=4)</formula>
    </cfRule>
    <cfRule type="expression" dxfId="840" priority="1664">
      <formula>$C199=3</formula>
    </cfRule>
    <cfRule type="expression" dxfId="839" priority="1665">
      <formula>$C199=2</formula>
    </cfRule>
    <cfRule type="expression" dxfId="838" priority="1666">
      <formula>$C199=1</formula>
    </cfRule>
  </conditionalFormatting>
  <conditionalFormatting sqref="P199:Q200 S199:V200">
    <cfRule type="expression" dxfId="837" priority="1659">
      <formula>OR($C199=0,$C199=4)</formula>
    </cfRule>
    <cfRule type="expression" dxfId="836" priority="1660">
      <formula>$C199=3</formula>
    </cfRule>
    <cfRule type="expression" dxfId="835" priority="1661">
      <formula>$C199=2</formula>
    </cfRule>
    <cfRule type="expression" dxfId="834" priority="1662">
      <formula>$C199=1</formula>
    </cfRule>
  </conditionalFormatting>
  <conditionalFormatting sqref="M199:M200">
    <cfRule type="cellIs" dxfId="833" priority="1656" operator="notEqual">
      <formula>$N199</formula>
    </cfRule>
  </conditionalFormatting>
  <conditionalFormatting sqref="P179:Q179">
    <cfRule type="expression" dxfId="832" priority="1652">
      <formula>OR($C179=0,$C179=4)</formula>
    </cfRule>
    <cfRule type="expression" dxfId="831" priority="1653">
      <formula>$C179=3</formula>
    </cfRule>
    <cfRule type="expression" dxfId="830" priority="1654">
      <formula>$C179=2</formula>
    </cfRule>
    <cfRule type="expression" dxfId="829" priority="1655">
      <formula>$C179=1</formula>
    </cfRule>
  </conditionalFormatting>
  <conditionalFormatting sqref="P179:Q179">
    <cfRule type="expression" dxfId="828" priority="1648">
      <formula>OR($C179=0,$C179=4)</formula>
    </cfRule>
    <cfRule type="expression" dxfId="827" priority="1649">
      <formula>$C179=3</formula>
    </cfRule>
    <cfRule type="expression" dxfId="826" priority="1650">
      <formula>$C179=2</formula>
    </cfRule>
    <cfRule type="expression" dxfId="825" priority="1651">
      <formula>$C179=1</formula>
    </cfRule>
  </conditionalFormatting>
  <conditionalFormatting sqref="P181:Q181">
    <cfRule type="expression" dxfId="824" priority="1644">
      <formula>OR($C181=0,$C181=4)</formula>
    </cfRule>
    <cfRule type="expression" dxfId="823" priority="1645">
      <formula>$C181=3</formula>
    </cfRule>
    <cfRule type="expression" dxfId="822" priority="1646">
      <formula>$C181=2</formula>
    </cfRule>
    <cfRule type="expression" dxfId="821" priority="1647">
      <formula>$C181=1</formula>
    </cfRule>
  </conditionalFormatting>
  <conditionalFormatting sqref="P181:Q181">
    <cfRule type="expression" dxfId="820" priority="1640">
      <formula>OR($C181=0,$C181=4)</formula>
    </cfRule>
    <cfRule type="expression" dxfId="819" priority="1641">
      <formula>$C181=3</formula>
    </cfRule>
    <cfRule type="expression" dxfId="818" priority="1642">
      <formula>$C181=2</formula>
    </cfRule>
    <cfRule type="expression" dxfId="817" priority="1643">
      <formula>$C181=1</formula>
    </cfRule>
  </conditionalFormatting>
  <conditionalFormatting sqref="P182:Q182">
    <cfRule type="expression" dxfId="816" priority="1636">
      <formula>OR($C182=0,$C182=4)</formula>
    </cfRule>
    <cfRule type="expression" dxfId="815" priority="1637">
      <formula>$C182=3</formula>
    </cfRule>
    <cfRule type="expression" dxfId="814" priority="1638">
      <formula>$C182=2</formula>
    </cfRule>
    <cfRule type="expression" dxfId="813" priority="1639">
      <formula>$C182=1</formula>
    </cfRule>
  </conditionalFormatting>
  <conditionalFormatting sqref="P182:Q182">
    <cfRule type="expression" dxfId="812" priority="1632">
      <formula>OR($C182=0,$C182=4)</formula>
    </cfRule>
    <cfRule type="expression" dxfId="811" priority="1633">
      <formula>$C182=3</formula>
    </cfRule>
    <cfRule type="expression" dxfId="810" priority="1634">
      <formula>$C182=2</formula>
    </cfRule>
    <cfRule type="expression" dxfId="809" priority="1635">
      <formula>$C182=1</formula>
    </cfRule>
  </conditionalFormatting>
  <conditionalFormatting sqref="R192">
    <cfRule type="expression" dxfId="808" priority="1628">
      <formula>OR($C192=0,$C192=4)</formula>
    </cfRule>
    <cfRule type="expression" dxfId="807" priority="1629">
      <formula>$C192=3</formula>
    </cfRule>
    <cfRule type="expression" dxfId="806" priority="1630">
      <formula>$C192=2</formula>
    </cfRule>
    <cfRule type="expression" dxfId="805" priority="1631">
      <formula>$C192=1</formula>
    </cfRule>
  </conditionalFormatting>
  <conditionalFormatting sqref="O209:W210 O213:W217 O212:Q212 S212:W212 O218:Q218 S218:W218">
    <cfRule type="expression" dxfId="804" priority="1624">
      <formula>OR($C209=0,$C209=4)</formula>
    </cfRule>
    <cfRule type="expression" dxfId="803" priority="1625">
      <formula>$C209=3</formula>
    </cfRule>
    <cfRule type="expression" dxfId="802" priority="1626">
      <formula>$C209=2</formula>
    </cfRule>
    <cfRule type="expression" dxfId="801" priority="1627">
      <formula>$C209=1</formula>
    </cfRule>
  </conditionalFormatting>
  <conditionalFormatting sqref="P209:Q210 S209:V210 S212:V218 P212:Q218">
    <cfRule type="expression" dxfId="800" priority="1620">
      <formula>OR($C209=0,$C209=4)</formula>
    </cfRule>
    <cfRule type="expression" dxfId="799" priority="1621">
      <formula>$C209=3</formula>
    </cfRule>
    <cfRule type="expression" dxfId="798" priority="1622">
      <formula>$C209=2</formula>
    </cfRule>
    <cfRule type="expression" dxfId="797" priority="1623">
      <formula>$C209=1</formula>
    </cfRule>
  </conditionalFormatting>
  <conditionalFormatting sqref="M209:M210 M212:M218">
    <cfRule type="cellIs" dxfId="796" priority="1617" operator="notEqual">
      <formula>$N209</formula>
    </cfRule>
  </conditionalFormatting>
  <conditionalFormatting sqref="O219:W225 O227:W227 O226:Q226 S226:W226">
    <cfRule type="expression" dxfId="795" priority="1613">
      <formula>OR($C219=0,$C219=4)</formula>
    </cfRule>
    <cfRule type="expression" dxfId="794" priority="1614">
      <formula>$C219=3</formula>
    </cfRule>
    <cfRule type="expression" dxfId="793" priority="1615">
      <formula>$C219=2</formula>
    </cfRule>
    <cfRule type="expression" dxfId="792" priority="1616">
      <formula>$C219=1</formula>
    </cfRule>
  </conditionalFormatting>
  <conditionalFormatting sqref="P219:Q227 S219:V227">
    <cfRule type="expression" dxfId="791" priority="1609">
      <formula>OR($C219=0,$C219=4)</formula>
    </cfRule>
    <cfRule type="expression" dxfId="790" priority="1610">
      <formula>$C219=3</formula>
    </cfRule>
    <cfRule type="expression" dxfId="789" priority="1611">
      <formula>$C219=2</formula>
    </cfRule>
    <cfRule type="expression" dxfId="788" priority="1612">
      <formula>$C219=1</formula>
    </cfRule>
  </conditionalFormatting>
  <conditionalFormatting sqref="M219:M227">
    <cfRule type="cellIs" dxfId="787" priority="1606" operator="notEqual">
      <formula>$N219</formula>
    </cfRule>
  </conditionalFormatting>
  <conditionalFormatting sqref="O229 O228:Q228 S228:W228 R229:W229">
    <cfRule type="expression" dxfId="786" priority="1602">
      <formula>OR($C228=0,$C228=4)</formula>
    </cfRule>
    <cfRule type="expression" dxfId="785" priority="1603">
      <formula>$C228=3</formula>
    </cfRule>
    <cfRule type="expression" dxfId="784" priority="1604">
      <formula>$C228=2</formula>
    </cfRule>
    <cfRule type="expression" dxfId="783" priority="1605">
      <formula>$C228=1</formula>
    </cfRule>
  </conditionalFormatting>
  <conditionalFormatting sqref="P228:Q228 S228:V229">
    <cfRule type="expression" dxfId="782" priority="1598">
      <formula>OR($C228=0,$C228=4)</formula>
    </cfRule>
    <cfRule type="expression" dxfId="781" priority="1599">
      <formula>$C228=3</formula>
    </cfRule>
    <cfRule type="expression" dxfId="780" priority="1600">
      <formula>$C228=2</formula>
    </cfRule>
    <cfRule type="expression" dxfId="779" priority="1601">
      <formula>$C228=1</formula>
    </cfRule>
  </conditionalFormatting>
  <conditionalFormatting sqref="M228:M229">
    <cfRule type="cellIs" dxfId="778" priority="1595" operator="notEqual">
      <formula>$N228</formula>
    </cfRule>
  </conditionalFormatting>
  <conditionalFormatting sqref="R203">
    <cfRule type="expression" dxfId="777" priority="1591">
      <formula>OR($C203=0,$C203=4)</formula>
    </cfRule>
    <cfRule type="expression" dxfId="776" priority="1592">
      <formula>$C203=3</formula>
    </cfRule>
    <cfRule type="expression" dxfId="775" priority="1593">
      <formula>$C203=2</formula>
    </cfRule>
    <cfRule type="expression" dxfId="774" priority="1594">
      <formula>$C203=1</formula>
    </cfRule>
  </conditionalFormatting>
  <conditionalFormatting sqref="R212">
    <cfRule type="expression" dxfId="773" priority="1587">
      <formula>OR($C212=0,$C212=4)</formula>
    </cfRule>
    <cfRule type="expression" dxfId="772" priority="1588">
      <formula>$C212=3</formula>
    </cfRule>
    <cfRule type="expression" dxfId="771" priority="1589">
      <formula>$C212=2</formula>
    </cfRule>
    <cfRule type="expression" dxfId="770" priority="1590">
      <formula>$C212=1</formula>
    </cfRule>
  </conditionalFormatting>
  <conditionalFormatting sqref="R218">
    <cfRule type="expression" dxfId="769" priority="1583">
      <formula>OR($C218=0,$C218=4)</formula>
    </cfRule>
    <cfRule type="expression" dxfId="768" priority="1584">
      <formula>$C218=3</formula>
    </cfRule>
    <cfRule type="expression" dxfId="767" priority="1585">
      <formula>$C218=2</formula>
    </cfRule>
    <cfRule type="expression" dxfId="766" priority="1586">
      <formula>$C218=1</formula>
    </cfRule>
  </conditionalFormatting>
  <conditionalFormatting sqref="R226">
    <cfRule type="expression" dxfId="765" priority="1579">
      <formula>OR($C226=0,$C226=4)</formula>
    </cfRule>
    <cfRule type="expression" dxfId="764" priority="1580">
      <formula>$C226=3</formula>
    </cfRule>
    <cfRule type="expression" dxfId="763" priority="1581">
      <formula>$C226=2</formula>
    </cfRule>
    <cfRule type="expression" dxfId="762" priority="1582">
      <formula>$C226=1</formula>
    </cfRule>
  </conditionalFormatting>
  <conditionalFormatting sqref="R228">
    <cfRule type="expression" dxfId="761" priority="1575">
      <formula>OR($C228=0,$C228=4)</formula>
    </cfRule>
    <cfRule type="expression" dxfId="760" priority="1576">
      <formula>$C228=3</formula>
    </cfRule>
    <cfRule type="expression" dxfId="759" priority="1577">
      <formula>$C228=2</formula>
    </cfRule>
    <cfRule type="expression" dxfId="758" priority="1578">
      <formula>$C228=1</formula>
    </cfRule>
  </conditionalFormatting>
  <conditionalFormatting sqref="P229:Q229">
    <cfRule type="expression" dxfId="757" priority="1571">
      <formula>OR($C229=0,$C229=4)</formula>
    </cfRule>
    <cfRule type="expression" dxfId="756" priority="1572">
      <formula>$C229=3</formula>
    </cfRule>
    <cfRule type="expression" dxfId="755" priority="1573">
      <formula>$C229=2</formula>
    </cfRule>
    <cfRule type="expression" dxfId="754" priority="1574">
      <formula>$C229=1</formula>
    </cfRule>
  </conditionalFormatting>
  <conditionalFormatting sqref="P229:Q229">
    <cfRule type="expression" dxfId="753" priority="1567">
      <formula>OR($C229=0,$C229=4)</formula>
    </cfRule>
    <cfRule type="expression" dxfId="752" priority="1568">
      <formula>$C229=3</formula>
    </cfRule>
    <cfRule type="expression" dxfId="751" priority="1569">
      <formula>$C229=2</formula>
    </cfRule>
    <cfRule type="expression" dxfId="750" priority="1570">
      <formula>$C229=1</formula>
    </cfRule>
  </conditionalFormatting>
  <conditionalFormatting sqref="O264:W272">
    <cfRule type="expression" dxfId="749" priority="1563">
      <formula>OR($C264=0,$C264=4)</formula>
    </cfRule>
    <cfRule type="expression" dxfId="748" priority="1564">
      <formula>$C264=3</formula>
    </cfRule>
    <cfRule type="expression" dxfId="747" priority="1565">
      <formula>$C264=2</formula>
    </cfRule>
    <cfRule type="expression" dxfId="746" priority="1566">
      <formula>$C264=1</formula>
    </cfRule>
  </conditionalFormatting>
  <conditionalFormatting sqref="P264:Q272 S264:V272">
    <cfRule type="expression" dxfId="745" priority="1559">
      <formula>OR($C264=0,$C264=4)</formula>
    </cfRule>
    <cfRule type="expression" dxfId="744" priority="1560">
      <formula>$C264=3</formula>
    </cfRule>
    <cfRule type="expression" dxfId="743" priority="1561">
      <formula>$C264=2</formula>
    </cfRule>
    <cfRule type="expression" dxfId="742" priority="1562">
      <formula>$C264=1</formula>
    </cfRule>
  </conditionalFormatting>
  <conditionalFormatting sqref="M264:M272">
    <cfRule type="cellIs" dxfId="741" priority="1556" operator="notEqual">
      <formula>$N264</formula>
    </cfRule>
  </conditionalFormatting>
  <conditionalFormatting sqref="O273:W281">
    <cfRule type="expression" dxfId="740" priority="1552">
      <formula>OR($C273=0,$C273=4)</formula>
    </cfRule>
    <cfRule type="expression" dxfId="739" priority="1553">
      <formula>$C273=3</formula>
    </cfRule>
    <cfRule type="expression" dxfId="738" priority="1554">
      <formula>$C273=2</formula>
    </cfRule>
    <cfRule type="expression" dxfId="737" priority="1555">
      <formula>$C273=1</formula>
    </cfRule>
  </conditionalFormatting>
  <conditionalFormatting sqref="P273:Q281 S273:V281">
    <cfRule type="expression" dxfId="736" priority="1548">
      <formula>OR($C273=0,$C273=4)</formula>
    </cfRule>
    <cfRule type="expression" dxfId="735" priority="1549">
      <formula>$C273=3</formula>
    </cfRule>
    <cfRule type="expression" dxfId="734" priority="1550">
      <formula>$C273=2</formula>
    </cfRule>
    <cfRule type="expression" dxfId="733" priority="1551">
      <formula>$C273=1</formula>
    </cfRule>
  </conditionalFormatting>
  <conditionalFormatting sqref="M273:M281">
    <cfRule type="cellIs" dxfId="732" priority="1545" operator="notEqual">
      <formula>$N273</formula>
    </cfRule>
  </conditionalFormatting>
  <conditionalFormatting sqref="O283 R283:W283">
    <cfRule type="expression" dxfId="731" priority="1313">
      <formula>OR($C283=0,$C283=4)</formula>
    </cfRule>
    <cfRule type="expression" dxfId="730" priority="1314">
      <formula>$C283=3</formula>
    </cfRule>
    <cfRule type="expression" dxfId="729" priority="1315">
      <formula>$C283=2</formula>
    </cfRule>
    <cfRule type="expression" dxfId="728" priority="1316">
      <formula>$C283=1</formula>
    </cfRule>
  </conditionalFormatting>
  <conditionalFormatting sqref="S283:V283">
    <cfRule type="expression" dxfId="727" priority="1309">
      <formula>OR($C283=0,$C283=4)</formula>
    </cfRule>
    <cfRule type="expression" dxfId="726" priority="1310">
      <formula>$C283=3</formula>
    </cfRule>
    <cfRule type="expression" dxfId="725" priority="1311">
      <formula>$C283=2</formula>
    </cfRule>
    <cfRule type="expression" dxfId="724" priority="1312">
      <formula>$C283=1</formula>
    </cfRule>
  </conditionalFormatting>
  <conditionalFormatting sqref="M283">
    <cfRule type="cellIs" dxfId="723" priority="1306" operator="notEqual">
      <formula>$N283</formula>
    </cfRule>
  </conditionalFormatting>
  <conditionalFormatting sqref="P283:Q283">
    <cfRule type="expression" dxfId="722" priority="1302">
      <formula>OR($C283=0,$C283=4)</formula>
    </cfRule>
    <cfRule type="expression" dxfId="721" priority="1303">
      <formula>$C283=3</formula>
    </cfRule>
    <cfRule type="expression" dxfId="720" priority="1304">
      <formula>$C283=2</formula>
    </cfRule>
    <cfRule type="expression" dxfId="719" priority="1305">
      <formula>$C283=1</formula>
    </cfRule>
  </conditionalFormatting>
  <conditionalFormatting sqref="P283:Q283">
    <cfRule type="expression" dxfId="718" priority="1298">
      <formula>OR($C283=0,$C283=4)</formula>
    </cfRule>
    <cfRule type="expression" dxfId="717" priority="1299">
      <formula>$C283=3</formula>
    </cfRule>
    <cfRule type="expression" dxfId="716" priority="1300">
      <formula>$C283=2</formula>
    </cfRule>
    <cfRule type="expression" dxfId="715" priority="1301">
      <formula>$C283=1</formula>
    </cfRule>
  </conditionalFormatting>
  <conditionalFormatting sqref="O308:W308 O416 O371:W375 O309:S310 U309:W310 R416:S416 U416:W416">
    <cfRule type="expression" dxfId="714" priority="1274">
      <formula>OR($C308=0,$C308=4)</formula>
    </cfRule>
    <cfRule type="expression" dxfId="713" priority="1275">
      <formula>$C308=3</formula>
    </cfRule>
    <cfRule type="expression" dxfId="712" priority="1276">
      <formula>$C308=2</formula>
    </cfRule>
    <cfRule type="expression" dxfId="711" priority="1277">
      <formula>$C308=1</formula>
    </cfRule>
  </conditionalFormatting>
  <conditionalFormatting sqref="P308:Q310 S308:V308 S416 S371:V375 P371:Q375 S309:S310 U309:V310 U416:V416">
    <cfRule type="expression" dxfId="710" priority="1270">
      <formula>OR($C308=0,$C308=4)</formula>
    </cfRule>
    <cfRule type="expression" dxfId="709" priority="1271">
      <formula>$C308=3</formula>
    </cfRule>
    <cfRule type="expression" dxfId="708" priority="1272">
      <formula>$C308=2</formula>
    </cfRule>
    <cfRule type="expression" dxfId="707" priority="1273">
      <formula>$C308=1</formula>
    </cfRule>
  </conditionalFormatting>
  <conditionalFormatting sqref="M308:M310 M416 M371:M375">
    <cfRule type="cellIs" dxfId="706" priority="1267" operator="notEqual">
      <formula>$N308</formula>
    </cfRule>
  </conditionalFormatting>
  <conditionalFormatting sqref="O419:W419 O417:O418 R417:S418 U417:W418 O421:W421 O420 R420:S420 U420:W420 O422:O425 R422:S425 U422:W425">
    <cfRule type="expression" dxfId="705" priority="1263">
      <formula>OR($C417=0,$C417=4)</formula>
    </cfRule>
    <cfRule type="expression" dxfId="704" priority="1264">
      <formula>$C417=3</formula>
    </cfRule>
    <cfRule type="expression" dxfId="703" priority="1265">
      <formula>$C417=2</formula>
    </cfRule>
    <cfRule type="expression" dxfId="702" priority="1266">
      <formula>$C417=1</formula>
    </cfRule>
  </conditionalFormatting>
  <conditionalFormatting sqref="P419:Q419 S419:V419 S417:S418 U417:V418 P421:Q421 S421:V421 S420 U420:V420 S422:S425 U422:V425">
    <cfRule type="expression" dxfId="701" priority="1259">
      <formula>OR($C417=0,$C417=4)</formula>
    </cfRule>
    <cfRule type="expression" dxfId="700" priority="1260">
      <formula>$C417=3</formula>
    </cfRule>
    <cfRule type="expression" dxfId="699" priority="1261">
      <formula>$C417=2</formula>
    </cfRule>
    <cfRule type="expression" dxfId="698" priority="1262">
      <formula>$C417=1</formula>
    </cfRule>
  </conditionalFormatting>
  <conditionalFormatting sqref="M417:M425">
    <cfRule type="cellIs" dxfId="697" priority="1256" operator="notEqual">
      <formula>$N417</formula>
    </cfRule>
  </conditionalFormatting>
  <conditionalFormatting sqref="O426:W426 O427 R427:S427 U427:W427">
    <cfRule type="expression" dxfId="696" priority="1252">
      <formula>OR($C426=0,$C426=4)</formula>
    </cfRule>
    <cfRule type="expression" dxfId="695" priority="1253">
      <formula>$C426=3</formula>
    </cfRule>
    <cfRule type="expression" dxfId="694" priority="1254">
      <formula>$C426=2</formula>
    </cfRule>
    <cfRule type="expression" dxfId="693" priority="1255">
      <formula>$C426=1</formula>
    </cfRule>
  </conditionalFormatting>
  <conditionalFormatting sqref="P426:Q426 S426:V426 S427 U427:V427">
    <cfRule type="expression" dxfId="692" priority="1248">
      <formula>OR($C426=0,$C426=4)</formula>
    </cfRule>
    <cfRule type="expression" dxfId="691" priority="1249">
      <formula>$C426=3</formula>
    </cfRule>
    <cfRule type="expression" dxfId="690" priority="1250">
      <formula>$C426=2</formula>
    </cfRule>
    <cfRule type="expression" dxfId="689" priority="1251">
      <formula>$C426=1</formula>
    </cfRule>
  </conditionalFormatting>
  <conditionalFormatting sqref="M426:M427">
    <cfRule type="cellIs" dxfId="688" priority="1245" operator="notEqual">
      <formula>$N426</formula>
    </cfRule>
  </conditionalFormatting>
  <conditionalFormatting sqref="O376:W376 O397:W404">
    <cfRule type="expression" dxfId="687" priority="1241">
      <formula>OR($C376=0,$C376=4)</formula>
    </cfRule>
    <cfRule type="expression" dxfId="686" priority="1242">
      <formula>$C376=3</formula>
    </cfRule>
    <cfRule type="expression" dxfId="685" priority="1243">
      <formula>$C376=2</formula>
    </cfRule>
    <cfRule type="expression" dxfId="684" priority="1244">
      <formula>$C376=1</formula>
    </cfRule>
  </conditionalFormatting>
  <conditionalFormatting sqref="P376:Q376 S376:V376 S397:V404 P397:Q404">
    <cfRule type="expression" dxfId="683" priority="1237">
      <formula>OR($C376=0,$C376=4)</formula>
    </cfRule>
    <cfRule type="expression" dxfId="682" priority="1238">
      <formula>$C376=3</formula>
    </cfRule>
    <cfRule type="expression" dxfId="681" priority="1239">
      <formula>$C376=2</formula>
    </cfRule>
    <cfRule type="expression" dxfId="680" priority="1240">
      <formula>$C376=1</formula>
    </cfRule>
  </conditionalFormatting>
  <conditionalFormatting sqref="M376 M397:M404">
    <cfRule type="cellIs" dxfId="679" priority="1234" operator="notEqual">
      <formula>$N376</formula>
    </cfRule>
  </conditionalFormatting>
  <conditionalFormatting sqref="O407:W407 O405:O406 R405:S406 U405:W406 O409:W409 O408 R408:S408 U408:W408 O411:W411 O410 R410:S410 U410:W410 O412:O413 R412:S413 U412:W413">
    <cfRule type="expression" dxfId="678" priority="1230">
      <formula>OR($C405=0,$C405=4)</formula>
    </cfRule>
    <cfRule type="expression" dxfId="677" priority="1231">
      <formula>$C405=3</formula>
    </cfRule>
    <cfRule type="expression" dxfId="676" priority="1232">
      <formula>$C405=2</formula>
    </cfRule>
    <cfRule type="expression" dxfId="675" priority="1233">
      <formula>$C405=1</formula>
    </cfRule>
  </conditionalFormatting>
  <conditionalFormatting sqref="P407:Q407 S407:V407 S405:S406 U405:V406 P409:Q409 S409:V409 S408 U408:V408 P411:Q411 S411:V411 S410 U410:V410 S412:S413 U412:V413">
    <cfRule type="expression" dxfId="674" priority="1226">
      <formula>OR($C405=0,$C405=4)</formula>
    </cfRule>
    <cfRule type="expression" dxfId="673" priority="1227">
      <formula>$C405=3</formula>
    </cfRule>
    <cfRule type="expression" dxfId="672" priority="1228">
      <formula>$C405=2</formula>
    </cfRule>
    <cfRule type="expression" dxfId="671" priority="1229">
      <formula>$C405=1</formula>
    </cfRule>
  </conditionalFormatting>
  <conditionalFormatting sqref="M405:M413">
    <cfRule type="cellIs" dxfId="670" priority="1223" operator="notEqual">
      <formula>$N405</formula>
    </cfRule>
  </conditionalFormatting>
  <conditionalFormatting sqref="O415:W415 O414 R414:S414 U414:W414">
    <cfRule type="expression" dxfId="669" priority="1219">
      <formula>OR($C414=0,$C414=4)</formula>
    </cfRule>
    <cfRule type="expression" dxfId="668" priority="1220">
      <formula>$C414=3</formula>
    </cfRule>
    <cfRule type="expression" dxfId="667" priority="1221">
      <formula>$C414=2</formula>
    </cfRule>
    <cfRule type="expression" dxfId="666" priority="1222">
      <formula>$C414=1</formula>
    </cfRule>
  </conditionalFormatting>
  <conditionalFormatting sqref="P415:Q415 S415:V415 S414 U414:V414">
    <cfRule type="expression" dxfId="665" priority="1215">
      <formula>OR($C414=0,$C414=4)</formula>
    </cfRule>
    <cfRule type="expression" dxfId="664" priority="1216">
      <formula>$C414=3</formula>
    </cfRule>
    <cfRule type="expression" dxfId="663" priority="1217">
      <formula>$C414=2</formula>
    </cfRule>
    <cfRule type="expression" dxfId="662" priority="1218">
      <formula>$C414=1</formula>
    </cfRule>
  </conditionalFormatting>
  <conditionalFormatting sqref="M414:M415">
    <cfRule type="cellIs" dxfId="661" priority="1212" operator="notEqual">
      <formula>$N414</formula>
    </cfRule>
  </conditionalFormatting>
  <conditionalFormatting sqref="O377:W385">
    <cfRule type="expression" dxfId="660" priority="1208">
      <formula>OR($C377=0,$C377=4)</formula>
    </cfRule>
    <cfRule type="expression" dxfId="659" priority="1209">
      <formula>$C377=3</formula>
    </cfRule>
    <cfRule type="expression" dxfId="658" priority="1210">
      <formula>$C377=2</formula>
    </cfRule>
    <cfRule type="expression" dxfId="657" priority="1211">
      <formula>$C377=1</formula>
    </cfRule>
  </conditionalFormatting>
  <conditionalFormatting sqref="P377:Q385 S377:V385">
    <cfRule type="expression" dxfId="656" priority="1204">
      <formula>OR($C377=0,$C377=4)</formula>
    </cfRule>
    <cfRule type="expression" dxfId="655" priority="1205">
      <formula>$C377=3</formula>
    </cfRule>
    <cfRule type="expression" dxfId="654" priority="1206">
      <formula>$C377=2</formula>
    </cfRule>
    <cfRule type="expression" dxfId="653" priority="1207">
      <formula>$C377=1</formula>
    </cfRule>
  </conditionalFormatting>
  <conditionalFormatting sqref="M377:M385">
    <cfRule type="cellIs" dxfId="652" priority="1201" operator="notEqual">
      <formula>$N377</formula>
    </cfRule>
  </conditionalFormatting>
  <conditionalFormatting sqref="O386:W386 O388:W394 O387:Q387 S387:W387">
    <cfRule type="expression" dxfId="651" priority="1197">
      <formula>OR($C386=0,$C386=4)</formula>
    </cfRule>
    <cfRule type="expression" dxfId="650" priority="1198">
      <formula>$C386=3</formula>
    </cfRule>
    <cfRule type="expression" dxfId="649" priority="1199">
      <formula>$C386=2</formula>
    </cfRule>
    <cfRule type="expression" dxfId="648" priority="1200">
      <formula>$C386=1</formula>
    </cfRule>
  </conditionalFormatting>
  <conditionalFormatting sqref="P386:Q394 S386:V394">
    <cfRule type="expression" dxfId="647" priority="1193">
      <formula>OR($C386=0,$C386=4)</formula>
    </cfRule>
    <cfRule type="expression" dxfId="646" priority="1194">
      <formula>$C386=3</formula>
    </cfRule>
    <cfRule type="expression" dxfId="645" priority="1195">
      <formula>$C386=2</formula>
    </cfRule>
    <cfRule type="expression" dxfId="644" priority="1196">
      <formula>$C386=1</formula>
    </cfRule>
  </conditionalFormatting>
  <conditionalFormatting sqref="M386:M394">
    <cfRule type="cellIs" dxfId="643" priority="1190" operator="notEqual">
      <formula>$N386</formula>
    </cfRule>
  </conditionalFormatting>
  <conditionalFormatting sqref="O395:W396">
    <cfRule type="expression" dxfId="642" priority="1186">
      <formula>OR($C395=0,$C395=4)</formula>
    </cfRule>
    <cfRule type="expression" dxfId="641" priority="1187">
      <formula>$C395=3</formula>
    </cfRule>
    <cfRule type="expression" dxfId="640" priority="1188">
      <formula>$C395=2</formula>
    </cfRule>
    <cfRule type="expression" dxfId="639" priority="1189">
      <formula>$C395=1</formula>
    </cfRule>
  </conditionalFormatting>
  <conditionalFormatting sqref="P395:Q396 S395:V396">
    <cfRule type="expression" dxfId="638" priority="1182">
      <formula>OR($C395=0,$C395=4)</formula>
    </cfRule>
    <cfRule type="expression" dxfId="637" priority="1183">
      <formula>$C395=3</formula>
    </cfRule>
    <cfRule type="expression" dxfId="636" priority="1184">
      <formula>$C395=2</formula>
    </cfRule>
    <cfRule type="expression" dxfId="635" priority="1185">
      <formula>$C395=1</formula>
    </cfRule>
  </conditionalFormatting>
  <conditionalFormatting sqref="M395:M396">
    <cfRule type="cellIs" dxfId="634" priority="1179" operator="notEqual">
      <formula>$N395</formula>
    </cfRule>
  </conditionalFormatting>
  <conditionalFormatting sqref="O311:W315 O317:W319 O316:Q316 S316:W316">
    <cfRule type="expression" dxfId="633" priority="1175">
      <formula>OR($C311=0,$C311=4)</formula>
    </cfRule>
    <cfRule type="expression" dxfId="632" priority="1176">
      <formula>$C311=3</formula>
    </cfRule>
    <cfRule type="expression" dxfId="631" priority="1177">
      <formula>$C311=2</formula>
    </cfRule>
    <cfRule type="expression" dxfId="630" priority="1178">
      <formula>$C311=1</formula>
    </cfRule>
  </conditionalFormatting>
  <conditionalFormatting sqref="P311:Q319 S311:V319">
    <cfRule type="expression" dxfId="629" priority="1171">
      <formula>OR($C311=0,$C311=4)</formula>
    </cfRule>
    <cfRule type="expression" dxfId="628" priority="1172">
      <formula>$C311=3</formula>
    </cfRule>
    <cfRule type="expression" dxfId="627" priority="1173">
      <formula>$C311=2</formula>
    </cfRule>
    <cfRule type="expression" dxfId="626" priority="1174">
      <formula>$C311=1</formula>
    </cfRule>
  </conditionalFormatting>
  <conditionalFormatting sqref="M311:M319">
    <cfRule type="cellIs" dxfId="625" priority="1168" operator="notEqual">
      <formula>$N311</formula>
    </cfRule>
  </conditionalFormatting>
  <conditionalFormatting sqref="O320:W321 O366:W368 O323:W325 O322:Q322 S322:W322">
    <cfRule type="expression" dxfId="624" priority="1164">
      <formula>OR($C320=0,$C320=4)</formula>
    </cfRule>
    <cfRule type="expression" dxfId="623" priority="1165">
      <formula>$C320=3</formula>
    </cfRule>
    <cfRule type="expression" dxfId="622" priority="1166">
      <formula>$C320=2</formula>
    </cfRule>
    <cfRule type="expression" dxfId="621" priority="1167">
      <formula>$C320=1</formula>
    </cfRule>
  </conditionalFormatting>
  <conditionalFormatting sqref="P320:Q325 S320:V325 S366:V368 P366:Q368">
    <cfRule type="expression" dxfId="620" priority="1160">
      <formula>OR($C320=0,$C320=4)</formula>
    </cfRule>
    <cfRule type="expression" dxfId="619" priority="1161">
      <formula>$C320=3</formula>
    </cfRule>
    <cfRule type="expression" dxfId="618" priority="1162">
      <formula>$C320=2</formula>
    </cfRule>
    <cfRule type="expression" dxfId="617" priority="1163">
      <formula>$C320=1</formula>
    </cfRule>
  </conditionalFormatting>
  <conditionalFormatting sqref="M320:M325 M366:M368">
    <cfRule type="cellIs" dxfId="616" priority="1157" operator="notEqual">
      <formula>$N320</formula>
    </cfRule>
  </conditionalFormatting>
  <conditionalFormatting sqref="O369:W369 O370:Q370 S370:W370">
    <cfRule type="expression" dxfId="615" priority="1153">
      <formula>OR($C369=0,$C369=4)</formula>
    </cfRule>
    <cfRule type="expression" dxfId="614" priority="1154">
      <formula>$C369=3</formula>
    </cfRule>
    <cfRule type="expression" dxfId="613" priority="1155">
      <formula>$C369=2</formula>
    </cfRule>
    <cfRule type="expression" dxfId="612" priority="1156">
      <formula>$C369=1</formula>
    </cfRule>
  </conditionalFormatting>
  <conditionalFormatting sqref="P369:Q370 S369:V370">
    <cfRule type="expression" dxfId="611" priority="1149">
      <formula>OR($C369=0,$C369=4)</formula>
    </cfRule>
    <cfRule type="expression" dxfId="610" priority="1150">
      <formula>$C369=3</formula>
    </cfRule>
    <cfRule type="expression" dxfId="609" priority="1151">
      <formula>$C369=2</formula>
    </cfRule>
    <cfRule type="expression" dxfId="608" priority="1152">
      <formula>$C369=1</formula>
    </cfRule>
  </conditionalFormatting>
  <conditionalFormatting sqref="M369:M370">
    <cfRule type="cellIs" dxfId="607" priority="1146" operator="notEqual">
      <formula>$N369</formula>
    </cfRule>
  </conditionalFormatting>
  <conditionalFormatting sqref="O326:W327 O349:W354 O328:Q328 S328:W328">
    <cfRule type="expression" dxfId="606" priority="1142">
      <formula>OR($C326=0,$C326=4)</formula>
    </cfRule>
    <cfRule type="expression" dxfId="605" priority="1143">
      <formula>$C326=3</formula>
    </cfRule>
    <cfRule type="expression" dxfId="604" priority="1144">
      <formula>$C326=2</formula>
    </cfRule>
    <cfRule type="expression" dxfId="603" priority="1145">
      <formula>$C326=1</formula>
    </cfRule>
  </conditionalFormatting>
  <conditionalFormatting sqref="P326:Q328 S326:V328 S349:V354 P349:Q354">
    <cfRule type="expression" dxfId="602" priority="1138">
      <formula>OR($C326=0,$C326=4)</formula>
    </cfRule>
    <cfRule type="expression" dxfId="601" priority="1139">
      <formula>$C326=3</formula>
    </cfRule>
    <cfRule type="expression" dxfId="600" priority="1140">
      <formula>$C326=2</formula>
    </cfRule>
    <cfRule type="expression" dxfId="599" priority="1141">
      <formula>$C326=1</formula>
    </cfRule>
  </conditionalFormatting>
  <conditionalFormatting sqref="M326:M328 M349:M354">
    <cfRule type="cellIs" dxfId="598" priority="1135" operator="notEqual">
      <formula>$N326</formula>
    </cfRule>
  </conditionalFormatting>
  <conditionalFormatting sqref="O355:W358 O360:W363 O359:Q359 S359:W359">
    <cfRule type="expression" dxfId="597" priority="1131">
      <formula>OR($C355=0,$C355=4)</formula>
    </cfRule>
    <cfRule type="expression" dxfId="596" priority="1132">
      <formula>$C355=3</formula>
    </cfRule>
    <cfRule type="expression" dxfId="595" priority="1133">
      <formula>$C355=2</formula>
    </cfRule>
    <cfRule type="expression" dxfId="594" priority="1134">
      <formula>$C355=1</formula>
    </cfRule>
  </conditionalFormatting>
  <conditionalFormatting sqref="P355:Q363 S355:V363">
    <cfRule type="expression" dxfId="593" priority="1127">
      <formula>OR($C355=0,$C355=4)</formula>
    </cfRule>
    <cfRule type="expression" dxfId="592" priority="1128">
      <formula>$C355=3</formula>
    </cfRule>
    <cfRule type="expression" dxfId="591" priority="1129">
      <formula>$C355=2</formula>
    </cfRule>
    <cfRule type="expression" dxfId="590" priority="1130">
      <formula>$C355=1</formula>
    </cfRule>
  </conditionalFormatting>
  <conditionalFormatting sqref="M355:M363">
    <cfRule type="cellIs" dxfId="589" priority="1124" operator="notEqual">
      <formula>$N355</formula>
    </cfRule>
  </conditionalFormatting>
  <conditionalFormatting sqref="O364:W365">
    <cfRule type="expression" dxfId="588" priority="1120">
      <formula>OR($C364=0,$C364=4)</formula>
    </cfRule>
    <cfRule type="expression" dxfId="587" priority="1121">
      <formula>$C364=3</formula>
    </cfRule>
    <cfRule type="expression" dxfId="586" priority="1122">
      <formula>$C364=2</formula>
    </cfRule>
    <cfRule type="expression" dxfId="585" priority="1123">
      <formula>$C364=1</formula>
    </cfRule>
  </conditionalFormatting>
  <conditionalFormatting sqref="P364:Q365 S364:V365">
    <cfRule type="expression" dxfId="584" priority="1116">
      <formula>OR($C364=0,$C364=4)</formula>
    </cfRule>
    <cfRule type="expression" dxfId="583" priority="1117">
      <formula>$C364=3</formula>
    </cfRule>
    <cfRule type="expression" dxfId="582" priority="1118">
      <formula>$C364=2</formula>
    </cfRule>
    <cfRule type="expression" dxfId="581" priority="1119">
      <formula>$C364=1</formula>
    </cfRule>
  </conditionalFormatting>
  <conditionalFormatting sqref="M364:M365">
    <cfRule type="cellIs" dxfId="580" priority="1113" operator="notEqual">
      <formula>$N364</formula>
    </cfRule>
  </conditionalFormatting>
  <conditionalFormatting sqref="O335:W337 O329:O334 R329:W334">
    <cfRule type="expression" dxfId="579" priority="1109">
      <formula>OR($C329=0,$C329=4)</formula>
    </cfRule>
    <cfRule type="expression" dxfId="578" priority="1110">
      <formula>$C329=3</formula>
    </cfRule>
    <cfRule type="expression" dxfId="577" priority="1111">
      <formula>$C329=2</formula>
    </cfRule>
    <cfRule type="expression" dxfId="576" priority="1112">
      <formula>$C329=1</formula>
    </cfRule>
  </conditionalFormatting>
  <conditionalFormatting sqref="P335:Q337 S329:V337">
    <cfRule type="expression" dxfId="575" priority="1105">
      <formula>OR($C329=0,$C329=4)</formula>
    </cfRule>
    <cfRule type="expression" dxfId="574" priority="1106">
      <formula>$C329=3</formula>
    </cfRule>
    <cfRule type="expression" dxfId="573" priority="1107">
      <formula>$C329=2</formula>
    </cfRule>
    <cfRule type="expression" dxfId="572" priority="1108">
      <formula>$C329=1</formula>
    </cfRule>
  </conditionalFormatting>
  <conditionalFormatting sqref="M329:M337">
    <cfRule type="cellIs" dxfId="571" priority="1102" operator="notEqual">
      <formula>$N329</formula>
    </cfRule>
  </conditionalFormatting>
  <conditionalFormatting sqref="O338:W346">
    <cfRule type="expression" dxfId="570" priority="1098">
      <formula>OR($C338=0,$C338=4)</formula>
    </cfRule>
    <cfRule type="expression" dxfId="569" priority="1099">
      <formula>$C338=3</formula>
    </cfRule>
    <cfRule type="expression" dxfId="568" priority="1100">
      <formula>$C338=2</formula>
    </cfRule>
    <cfRule type="expression" dxfId="567" priority="1101">
      <formula>$C338=1</formula>
    </cfRule>
  </conditionalFormatting>
  <conditionalFormatting sqref="P338:Q346 S338:V346">
    <cfRule type="expression" dxfId="566" priority="1094">
      <formula>OR($C338=0,$C338=4)</formula>
    </cfRule>
    <cfRule type="expression" dxfId="565" priority="1095">
      <formula>$C338=3</formula>
    </cfRule>
    <cfRule type="expression" dxfId="564" priority="1096">
      <formula>$C338=2</formula>
    </cfRule>
    <cfRule type="expression" dxfId="563" priority="1097">
      <formula>$C338=1</formula>
    </cfRule>
  </conditionalFormatting>
  <conditionalFormatting sqref="M338:M346">
    <cfRule type="cellIs" dxfId="562" priority="1091" operator="notEqual">
      <formula>$N338</formula>
    </cfRule>
  </conditionalFormatting>
  <conditionalFormatting sqref="O347:W348">
    <cfRule type="expression" dxfId="561" priority="1087">
      <formula>OR($C347=0,$C347=4)</formula>
    </cfRule>
    <cfRule type="expression" dxfId="560" priority="1088">
      <formula>$C347=3</formula>
    </cfRule>
    <cfRule type="expression" dxfId="559" priority="1089">
      <formula>$C347=2</formula>
    </cfRule>
    <cfRule type="expression" dxfId="558" priority="1090">
      <formula>$C347=1</formula>
    </cfRule>
  </conditionalFormatting>
  <conditionalFormatting sqref="P347:Q348 S347:V348">
    <cfRule type="expression" dxfId="557" priority="1083">
      <formula>OR($C347=0,$C347=4)</formula>
    </cfRule>
    <cfRule type="expression" dxfId="556" priority="1084">
      <formula>$C347=3</formula>
    </cfRule>
    <cfRule type="expression" dxfId="555" priority="1085">
      <formula>$C347=2</formula>
    </cfRule>
    <cfRule type="expression" dxfId="554" priority="1086">
      <formula>$C347=1</formula>
    </cfRule>
  </conditionalFormatting>
  <conditionalFormatting sqref="M347:M348">
    <cfRule type="cellIs" dxfId="553" priority="1080" operator="notEqual">
      <formula>$N347</formula>
    </cfRule>
  </conditionalFormatting>
  <conditionalFormatting sqref="T304">
    <cfRule type="expression" dxfId="552" priority="1076">
      <formula>OR($C304=0,$C304=4)</formula>
    </cfRule>
    <cfRule type="expression" dxfId="551" priority="1077">
      <formula>$C304=3</formula>
    </cfRule>
    <cfRule type="expression" dxfId="550" priority="1078">
      <formula>$C304=2</formula>
    </cfRule>
    <cfRule type="expression" dxfId="549" priority="1079">
      <formula>$C304=1</formula>
    </cfRule>
  </conditionalFormatting>
  <conditionalFormatting sqref="T304">
    <cfRule type="expression" dxfId="548" priority="1072">
      <formula>OR($C304=0,$C304=4)</formula>
    </cfRule>
    <cfRule type="expression" dxfId="547" priority="1073">
      <formula>$C304=3</formula>
    </cfRule>
    <cfRule type="expression" dxfId="546" priority="1074">
      <formula>$C304=2</formula>
    </cfRule>
    <cfRule type="expression" dxfId="545" priority="1075">
      <formula>$C304=1</formula>
    </cfRule>
  </conditionalFormatting>
  <conditionalFormatting sqref="T306:T307">
    <cfRule type="expression" dxfId="544" priority="1068">
      <formula>OR($C306=0,$C306=4)</formula>
    </cfRule>
    <cfRule type="expression" dxfId="543" priority="1069">
      <formula>$C306=3</formula>
    </cfRule>
    <cfRule type="expression" dxfId="542" priority="1070">
      <formula>$C306=2</formula>
    </cfRule>
    <cfRule type="expression" dxfId="541" priority="1071">
      <formula>$C306=1</formula>
    </cfRule>
  </conditionalFormatting>
  <conditionalFormatting sqref="T306:T307">
    <cfRule type="expression" dxfId="540" priority="1064">
      <formula>OR($C306=0,$C306=4)</formula>
    </cfRule>
    <cfRule type="expression" dxfId="539" priority="1065">
      <formula>$C306=3</formula>
    </cfRule>
    <cfRule type="expression" dxfId="538" priority="1066">
      <formula>$C306=2</formula>
    </cfRule>
    <cfRule type="expression" dxfId="537" priority="1067">
      <formula>$C306=1</formula>
    </cfRule>
  </conditionalFormatting>
  <conditionalFormatting sqref="T309:T310">
    <cfRule type="expression" dxfId="536" priority="1060">
      <formula>OR($C309=0,$C309=4)</formula>
    </cfRule>
    <cfRule type="expression" dxfId="535" priority="1061">
      <formula>$C309=3</formula>
    </cfRule>
    <cfRule type="expression" dxfId="534" priority="1062">
      <formula>$C309=2</formula>
    </cfRule>
    <cfRule type="expression" dxfId="533" priority="1063">
      <formula>$C309=1</formula>
    </cfRule>
  </conditionalFormatting>
  <conditionalFormatting sqref="T309:T310">
    <cfRule type="expression" dxfId="532" priority="1056">
      <formula>OR($C309=0,$C309=4)</formula>
    </cfRule>
    <cfRule type="expression" dxfId="531" priority="1057">
      <formula>$C309=3</formula>
    </cfRule>
    <cfRule type="expression" dxfId="530" priority="1058">
      <formula>$C309=2</formula>
    </cfRule>
    <cfRule type="expression" dxfId="529" priority="1059">
      <formula>$C309=1</formula>
    </cfRule>
  </conditionalFormatting>
  <conditionalFormatting sqref="R316">
    <cfRule type="expression" dxfId="528" priority="1012">
      <formula>OR($C316=0,$C316=4)</formula>
    </cfRule>
    <cfRule type="expression" dxfId="527" priority="1013">
      <formula>$C316=3</formula>
    </cfRule>
    <cfRule type="expression" dxfId="526" priority="1014">
      <formula>$C316=2</formula>
    </cfRule>
    <cfRule type="expression" dxfId="525" priority="1015">
      <formula>$C316=1</formula>
    </cfRule>
  </conditionalFormatting>
  <conditionalFormatting sqref="R322">
    <cfRule type="expression" dxfId="524" priority="998">
      <formula>OR($C322=0,$C322=4)</formula>
    </cfRule>
    <cfRule type="expression" dxfId="523" priority="999">
      <formula>$C322=3</formula>
    </cfRule>
    <cfRule type="expression" dxfId="522" priority="1000">
      <formula>$C322=2</formula>
    </cfRule>
    <cfRule type="expression" dxfId="521" priority="1001">
      <formula>$C322=1</formula>
    </cfRule>
  </conditionalFormatting>
  <conditionalFormatting sqref="R328">
    <cfRule type="expression" dxfId="520" priority="974">
      <formula>OR($C328=0,$C328=4)</formula>
    </cfRule>
    <cfRule type="expression" dxfId="519" priority="975">
      <formula>$C328=3</formula>
    </cfRule>
    <cfRule type="expression" dxfId="518" priority="976">
      <formula>$C328=2</formula>
    </cfRule>
    <cfRule type="expression" dxfId="517" priority="977">
      <formula>$C328=1</formula>
    </cfRule>
  </conditionalFormatting>
  <conditionalFormatting sqref="P329:Q334">
    <cfRule type="expression" dxfId="516" priority="970">
      <formula>OR($C329=0,$C329=4)</formula>
    </cfRule>
    <cfRule type="expression" dxfId="515" priority="971">
      <formula>$C329=3</formula>
    </cfRule>
    <cfRule type="expression" dxfId="514" priority="972">
      <formula>$C329=2</formula>
    </cfRule>
    <cfRule type="expression" dxfId="513" priority="973">
      <formula>$C329=1</formula>
    </cfRule>
  </conditionalFormatting>
  <conditionalFormatting sqref="P329:Q334">
    <cfRule type="expression" dxfId="512" priority="966">
      <formula>OR($C329=0,$C329=4)</formula>
    </cfRule>
    <cfRule type="expression" dxfId="511" priority="967">
      <formula>$C329=3</formula>
    </cfRule>
    <cfRule type="expression" dxfId="510" priority="968">
      <formula>$C329=2</formula>
    </cfRule>
    <cfRule type="expression" dxfId="509" priority="969">
      <formula>$C329=1</formula>
    </cfRule>
  </conditionalFormatting>
  <conditionalFormatting sqref="O437:S438 U437:W438">
    <cfRule type="expression" dxfId="508" priority="952">
      <formula>OR($C437=0,$C437=4)</formula>
    </cfRule>
    <cfRule type="expression" dxfId="507" priority="953">
      <formula>$C437=3</formula>
    </cfRule>
    <cfRule type="expression" dxfId="506" priority="954">
      <formula>$C437=2</formula>
    </cfRule>
    <cfRule type="expression" dxfId="505" priority="955">
      <formula>$C437=1</formula>
    </cfRule>
  </conditionalFormatting>
  <conditionalFormatting sqref="P437:Q438 S437:S438 U437:V438">
    <cfRule type="expression" dxfId="504" priority="948">
      <formula>OR($C437=0,$C437=4)</formula>
    </cfRule>
    <cfRule type="expression" dxfId="503" priority="949">
      <formula>$C437=3</formula>
    </cfRule>
    <cfRule type="expression" dxfId="502" priority="950">
      <formula>$C437=2</formula>
    </cfRule>
    <cfRule type="expression" dxfId="501" priority="951">
      <formula>$C437=1</formula>
    </cfRule>
  </conditionalFormatting>
  <conditionalFormatting sqref="M437:M438">
    <cfRule type="cellIs" dxfId="500" priority="945" operator="notEqual">
      <formula>$N437</formula>
    </cfRule>
  </conditionalFormatting>
  <conditionalFormatting sqref="O439:W439 O440 R440:W440">
    <cfRule type="expression" dxfId="499" priority="941">
      <formula>OR($C439=0,$C439=4)</formula>
    </cfRule>
    <cfRule type="expression" dxfId="498" priority="942">
      <formula>$C439=3</formula>
    </cfRule>
    <cfRule type="expression" dxfId="497" priority="943">
      <formula>$C439=2</formula>
    </cfRule>
    <cfRule type="expression" dxfId="496" priority="944">
      <formula>$C439=1</formula>
    </cfRule>
  </conditionalFormatting>
  <conditionalFormatting sqref="P439:Q439">
    <cfRule type="expression" dxfId="495" priority="937">
      <formula>OR($C439=0,$C439=4)</formula>
    </cfRule>
    <cfRule type="expression" dxfId="494" priority="938">
      <formula>$C439=3</formula>
    </cfRule>
    <cfRule type="expression" dxfId="493" priority="939">
      <formula>$C439=2</formula>
    </cfRule>
    <cfRule type="expression" dxfId="492" priority="940">
      <formula>$C439=1</formula>
    </cfRule>
  </conditionalFormatting>
  <conditionalFormatting sqref="R359">
    <cfRule type="expression" dxfId="491" priority="883">
      <formula>OR($C359=0,$C359=4)</formula>
    </cfRule>
    <cfRule type="expression" dxfId="490" priority="884">
      <formula>$C359=3</formula>
    </cfRule>
    <cfRule type="expression" dxfId="489" priority="885">
      <formula>$C359=2</formula>
    </cfRule>
    <cfRule type="expression" dxfId="488" priority="886">
      <formula>$C359=1</formula>
    </cfRule>
  </conditionalFormatting>
  <conditionalFormatting sqref="R370">
    <cfRule type="expression" dxfId="487" priority="849">
      <formula>OR($C370=0,$C370=4)</formula>
    </cfRule>
    <cfRule type="expression" dxfId="486" priority="850">
      <formula>$C370=3</formula>
    </cfRule>
    <cfRule type="expression" dxfId="485" priority="851">
      <formula>$C370=2</formula>
    </cfRule>
    <cfRule type="expression" dxfId="484" priority="852">
      <formula>$C370=1</formula>
    </cfRule>
  </conditionalFormatting>
  <conditionalFormatting sqref="R387">
    <cfRule type="expression" dxfId="483" priority="825">
      <formula>OR($C387=0,$C387=4)</formula>
    </cfRule>
    <cfRule type="expression" dxfId="482" priority="826">
      <formula>$C387=3</formula>
    </cfRule>
    <cfRule type="expression" dxfId="481" priority="827">
      <formula>$C387=2</formula>
    </cfRule>
    <cfRule type="expression" dxfId="480" priority="828">
      <formula>$C387=1</formula>
    </cfRule>
  </conditionalFormatting>
  <conditionalFormatting sqref="P405:Q406">
    <cfRule type="expression" dxfId="479" priority="821">
      <formula>OR($C405=0,$C405=4)</formula>
    </cfRule>
    <cfRule type="expression" dxfId="478" priority="822">
      <formula>$C405=3</formula>
    </cfRule>
    <cfRule type="expression" dxfId="477" priority="823">
      <formula>$C405=2</formula>
    </cfRule>
    <cfRule type="expression" dxfId="476" priority="824">
      <formula>$C405=1</formula>
    </cfRule>
  </conditionalFormatting>
  <conditionalFormatting sqref="P405:Q406">
    <cfRule type="expression" dxfId="475" priority="817">
      <formula>OR($C405=0,$C405=4)</formula>
    </cfRule>
    <cfRule type="expression" dxfId="474" priority="818">
      <formula>$C405=3</formula>
    </cfRule>
    <cfRule type="expression" dxfId="473" priority="819">
      <formula>$C405=2</formula>
    </cfRule>
    <cfRule type="expression" dxfId="472" priority="820">
      <formula>$C405=1</formula>
    </cfRule>
  </conditionalFormatting>
  <conditionalFormatting sqref="T405:T406">
    <cfRule type="expression" dxfId="471" priority="813">
      <formula>OR($C405=0,$C405=4)</formula>
    </cfRule>
    <cfRule type="expression" dxfId="470" priority="814">
      <formula>$C405=3</formula>
    </cfRule>
    <cfRule type="expression" dxfId="469" priority="815">
      <formula>$C405=2</formula>
    </cfRule>
    <cfRule type="expression" dxfId="468" priority="816">
      <formula>$C405=1</formula>
    </cfRule>
  </conditionalFormatting>
  <conditionalFormatting sqref="T405:T406">
    <cfRule type="expression" dxfId="467" priority="809">
      <formula>OR($C405=0,$C405=4)</formula>
    </cfRule>
    <cfRule type="expression" dxfId="466" priority="810">
      <formula>$C405=3</formula>
    </cfRule>
    <cfRule type="expression" dxfId="465" priority="811">
      <formula>$C405=2</formula>
    </cfRule>
    <cfRule type="expression" dxfId="464" priority="812">
      <formula>$C405=1</formula>
    </cfRule>
  </conditionalFormatting>
  <conditionalFormatting sqref="P408:Q408">
    <cfRule type="expression" dxfId="463" priority="795">
      <formula>OR($C408=0,$C408=4)</formula>
    </cfRule>
    <cfRule type="expression" dxfId="462" priority="796">
      <formula>$C408=3</formula>
    </cfRule>
    <cfRule type="expression" dxfId="461" priority="797">
      <formula>$C408=2</formula>
    </cfRule>
    <cfRule type="expression" dxfId="460" priority="798">
      <formula>$C408=1</formula>
    </cfRule>
  </conditionalFormatting>
  <conditionalFormatting sqref="P408:Q408">
    <cfRule type="expression" dxfId="459" priority="791">
      <formula>OR($C408=0,$C408=4)</formula>
    </cfRule>
    <cfRule type="expression" dxfId="458" priority="792">
      <formula>$C408=3</formula>
    </cfRule>
    <cfRule type="expression" dxfId="457" priority="793">
      <formula>$C408=2</formula>
    </cfRule>
    <cfRule type="expression" dxfId="456" priority="794">
      <formula>$C408=1</formula>
    </cfRule>
  </conditionalFormatting>
  <conditionalFormatting sqref="T408">
    <cfRule type="expression" dxfId="455" priority="777">
      <formula>OR($C408=0,$C408=4)</formula>
    </cfRule>
    <cfRule type="expression" dxfId="454" priority="778">
      <formula>$C408=3</formula>
    </cfRule>
    <cfRule type="expression" dxfId="453" priority="779">
      <formula>$C408=2</formula>
    </cfRule>
    <cfRule type="expression" dxfId="452" priority="780">
      <formula>$C408=1</formula>
    </cfRule>
  </conditionalFormatting>
  <conditionalFormatting sqref="T408">
    <cfRule type="expression" dxfId="451" priority="773">
      <formula>OR($C408=0,$C408=4)</formula>
    </cfRule>
    <cfRule type="expression" dxfId="450" priority="774">
      <formula>$C408=3</formula>
    </cfRule>
    <cfRule type="expression" dxfId="449" priority="775">
      <formula>$C408=2</formula>
    </cfRule>
    <cfRule type="expression" dxfId="448" priority="776">
      <formula>$C408=1</formula>
    </cfRule>
  </conditionalFormatting>
  <conditionalFormatting sqref="P410:Q410">
    <cfRule type="expression" dxfId="447" priority="769">
      <formula>OR($C410=0,$C410=4)</formula>
    </cfRule>
    <cfRule type="expression" dxfId="446" priority="770">
      <formula>$C410=3</formula>
    </cfRule>
    <cfRule type="expression" dxfId="445" priority="771">
      <formula>$C410=2</formula>
    </cfRule>
    <cfRule type="expression" dxfId="444" priority="772">
      <formula>$C410=1</formula>
    </cfRule>
  </conditionalFormatting>
  <conditionalFormatting sqref="P410:Q410">
    <cfRule type="expression" dxfId="443" priority="765">
      <formula>OR($C410=0,$C410=4)</formula>
    </cfRule>
    <cfRule type="expression" dxfId="442" priority="766">
      <formula>$C410=3</formula>
    </cfRule>
    <cfRule type="expression" dxfId="441" priority="767">
      <formula>$C410=2</formula>
    </cfRule>
    <cfRule type="expression" dxfId="440" priority="768">
      <formula>$C410=1</formula>
    </cfRule>
  </conditionalFormatting>
  <conditionalFormatting sqref="T410">
    <cfRule type="expression" dxfId="439" priority="761">
      <formula>OR($C410=0,$C410=4)</formula>
    </cfRule>
    <cfRule type="expression" dxfId="438" priority="762">
      <formula>$C410=3</formula>
    </cfRule>
    <cfRule type="expression" dxfId="437" priority="763">
      <formula>$C410=2</formula>
    </cfRule>
    <cfRule type="expression" dxfId="436" priority="764">
      <formula>$C410=1</formula>
    </cfRule>
  </conditionalFormatting>
  <conditionalFormatting sqref="T410">
    <cfRule type="expression" dxfId="435" priority="757">
      <formula>OR($C410=0,$C410=4)</formula>
    </cfRule>
    <cfRule type="expression" dxfId="434" priority="758">
      <formula>$C410=3</formula>
    </cfRule>
    <cfRule type="expression" dxfId="433" priority="759">
      <formula>$C410=2</formula>
    </cfRule>
    <cfRule type="expression" dxfId="432" priority="760">
      <formula>$C410=1</formula>
    </cfRule>
  </conditionalFormatting>
  <conditionalFormatting sqref="P412:Q414">
    <cfRule type="expression" dxfId="431" priority="753">
      <formula>OR($C412=0,$C412=4)</formula>
    </cfRule>
    <cfRule type="expression" dxfId="430" priority="754">
      <formula>$C412=3</formula>
    </cfRule>
    <cfRule type="expression" dxfId="429" priority="755">
      <formula>$C412=2</formula>
    </cfRule>
    <cfRule type="expression" dxfId="428" priority="756">
      <formula>$C412=1</formula>
    </cfRule>
  </conditionalFormatting>
  <conditionalFormatting sqref="P412:Q414">
    <cfRule type="expression" dxfId="427" priority="749">
      <formula>OR($C412=0,$C412=4)</formula>
    </cfRule>
    <cfRule type="expression" dxfId="426" priority="750">
      <formula>$C412=3</formula>
    </cfRule>
    <cfRule type="expression" dxfId="425" priority="751">
      <formula>$C412=2</formula>
    </cfRule>
    <cfRule type="expression" dxfId="424" priority="752">
      <formula>$C412=1</formula>
    </cfRule>
  </conditionalFormatting>
  <conditionalFormatting sqref="T412:T414">
    <cfRule type="expression" dxfId="423" priority="745">
      <formula>OR($C412=0,$C412=4)</formula>
    </cfRule>
    <cfRule type="expression" dxfId="422" priority="746">
      <formula>$C412=3</formula>
    </cfRule>
    <cfRule type="expression" dxfId="421" priority="747">
      <formula>$C412=2</formula>
    </cfRule>
    <cfRule type="expression" dxfId="420" priority="748">
      <formula>$C412=1</formula>
    </cfRule>
  </conditionalFormatting>
  <conditionalFormatting sqref="T412:T414">
    <cfRule type="expression" dxfId="419" priority="741">
      <formula>OR($C412=0,$C412=4)</formula>
    </cfRule>
    <cfRule type="expression" dxfId="418" priority="742">
      <formula>$C412=3</formula>
    </cfRule>
    <cfRule type="expression" dxfId="417" priority="743">
      <formula>$C412=2</formula>
    </cfRule>
    <cfRule type="expression" dxfId="416" priority="744">
      <formula>$C412=1</formula>
    </cfRule>
  </conditionalFormatting>
  <conditionalFormatting sqref="P416:Q416 P418:Q418">
    <cfRule type="expression" dxfId="415" priority="727">
      <formula>OR($C416=0,$C416=4)</formula>
    </cfRule>
    <cfRule type="expression" dxfId="414" priority="728">
      <formula>$C416=3</formula>
    </cfRule>
    <cfRule type="expression" dxfId="413" priority="729">
      <formula>$C416=2</formula>
    </cfRule>
    <cfRule type="expression" dxfId="412" priority="730">
      <formula>$C416=1</formula>
    </cfRule>
  </conditionalFormatting>
  <conditionalFormatting sqref="P416:Q416 P418:Q418">
    <cfRule type="expression" dxfId="411" priority="723">
      <formula>OR($C416=0,$C416=4)</formula>
    </cfRule>
    <cfRule type="expression" dxfId="410" priority="724">
      <formula>$C416=3</formula>
    </cfRule>
    <cfRule type="expression" dxfId="409" priority="725">
      <formula>$C416=2</formula>
    </cfRule>
    <cfRule type="expression" dxfId="408" priority="726">
      <formula>$C416=1</formula>
    </cfRule>
  </conditionalFormatting>
  <conditionalFormatting sqref="P417:Q417">
    <cfRule type="expression" dxfId="407" priority="719">
      <formula>OR($C417=0,$C417=4)</formula>
    </cfRule>
    <cfRule type="expression" dxfId="406" priority="720">
      <formula>$C417=3</formula>
    </cfRule>
    <cfRule type="expression" dxfId="405" priority="721">
      <formula>$C417=2</formula>
    </cfRule>
    <cfRule type="expression" dxfId="404" priority="722">
      <formula>$C417=1</formula>
    </cfRule>
  </conditionalFormatting>
  <conditionalFormatting sqref="P417:Q417">
    <cfRule type="expression" dxfId="403" priority="715">
      <formula>OR($C417=0,$C417=4)</formula>
    </cfRule>
    <cfRule type="expression" dxfId="402" priority="716">
      <formula>$C417=3</formula>
    </cfRule>
    <cfRule type="expression" dxfId="401" priority="717">
      <formula>$C417=2</formula>
    </cfRule>
    <cfRule type="expression" dxfId="400" priority="718">
      <formula>$C417=1</formula>
    </cfRule>
  </conditionalFormatting>
  <conditionalFormatting sqref="T416 T418">
    <cfRule type="expression" dxfId="399" priority="711">
      <formula>OR($C416=0,$C416=4)</formula>
    </cfRule>
    <cfRule type="expression" dxfId="398" priority="712">
      <formula>$C416=3</formula>
    </cfRule>
    <cfRule type="expression" dxfId="397" priority="713">
      <formula>$C416=2</formula>
    </cfRule>
    <cfRule type="expression" dxfId="396" priority="714">
      <formula>$C416=1</formula>
    </cfRule>
  </conditionalFormatting>
  <conditionalFormatting sqref="T416 T418">
    <cfRule type="expression" dxfId="395" priority="707">
      <formula>OR($C416=0,$C416=4)</formula>
    </cfRule>
    <cfRule type="expression" dxfId="394" priority="708">
      <formula>$C416=3</formula>
    </cfRule>
    <cfRule type="expression" dxfId="393" priority="709">
      <formula>$C416=2</formula>
    </cfRule>
    <cfRule type="expression" dxfId="392" priority="710">
      <formula>$C416=1</formula>
    </cfRule>
  </conditionalFormatting>
  <conditionalFormatting sqref="T417">
    <cfRule type="expression" dxfId="391" priority="703">
      <formula>OR($C417=0,$C417=4)</formula>
    </cfRule>
    <cfRule type="expression" dxfId="390" priority="704">
      <formula>$C417=3</formula>
    </cfRule>
    <cfRule type="expression" dxfId="389" priority="705">
      <formula>$C417=2</formula>
    </cfRule>
    <cfRule type="expression" dxfId="388" priority="706">
      <formula>$C417=1</formula>
    </cfRule>
  </conditionalFormatting>
  <conditionalFormatting sqref="T417">
    <cfRule type="expression" dxfId="387" priority="699">
      <formula>OR($C417=0,$C417=4)</formula>
    </cfRule>
    <cfRule type="expression" dxfId="386" priority="700">
      <formula>$C417=3</formula>
    </cfRule>
    <cfRule type="expression" dxfId="385" priority="701">
      <formula>$C417=2</formula>
    </cfRule>
    <cfRule type="expression" dxfId="384" priority="702">
      <formula>$C417=1</formula>
    </cfRule>
  </conditionalFormatting>
  <conditionalFormatting sqref="P420:Q420">
    <cfRule type="expression" dxfId="383" priority="675">
      <formula>OR($C420=0,$C420=4)</formula>
    </cfRule>
    <cfRule type="expression" dxfId="382" priority="676">
      <formula>$C420=3</formula>
    </cfRule>
    <cfRule type="expression" dxfId="381" priority="677">
      <formula>$C420=2</formula>
    </cfRule>
    <cfRule type="expression" dxfId="380" priority="678">
      <formula>$C420=1</formula>
    </cfRule>
  </conditionalFormatting>
  <conditionalFormatting sqref="P420:Q420">
    <cfRule type="expression" dxfId="379" priority="671">
      <formula>OR($C420=0,$C420=4)</formula>
    </cfRule>
    <cfRule type="expression" dxfId="378" priority="672">
      <formula>$C420=3</formula>
    </cfRule>
    <cfRule type="expression" dxfId="377" priority="673">
      <formula>$C420=2</formula>
    </cfRule>
    <cfRule type="expression" dxfId="376" priority="674">
      <formula>$C420=1</formula>
    </cfRule>
  </conditionalFormatting>
  <conditionalFormatting sqref="T420">
    <cfRule type="expression" dxfId="375" priority="657">
      <formula>OR($C420=0,$C420=4)</formula>
    </cfRule>
    <cfRule type="expression" dxfId="374" priority="658">
      <formula>$C420=3</formula>
    </cfRule>
    <cfRule type="expression" dxfId="373" priority="659">
      <formula>$C420=2</formula>
    </cfRule>
    <cfRule type="expression" dxfId="372" priority="660">
      <formula>$C420=1</formula>
    </cfRule>
  </conditionalFormatting>
  <conditionalFormatting sqref="T420">
    <cfRule type="expression" dxfId="371" priority="653">
      <formula>OR($C420=0,$C420=4)</formula>
    </cfRule>
    <cfRule type="expression" dxfId="370" priority="654">
      <formula>$C420=3</formula>
    </cfRule>
    <cfRule type="expression" dxfId="369" priority="655">
      <formula>$C420=2</formula>
    </cfRule>
    <cfRule type="expression" dxfId="368" priority="656">
      <formula>$C420=1</formula>
    </cfRule>
  </conditionalFormatting>
  <conditionalFormatting sqref="P423:Q425">
    <cfRule type="expression" dxfId="367" priority="649">
      <formula>OR($C423=0,$C423=4)</formula>
    </cfRule>
    <cfRule type="expression" dxfId="366" priority="650">
      <formula>$C423=3</formula>
    </cfRule>
    <cfRule type="expression" dxfId="365" priority="651">
      <formula>$C423=2</formula>
    </cfRule>
    <cfRule type="expression" dxfId="364" priority="652">
      <formula>$C423=1</formula>
    </cfRule>
  </conditionalFormatting>
  <conditionalFormatting sqref="P423:Q425">
    <cfRule type="expression" dxfId="363" priority="645">
      <formula>OR($C423=0,$C423=4)</formula>
    </cfRule>
    <cfRule type="expression" dxfId="362" priority="646">
      <formula>$C423=3</formula>
    </cfRule>
    <cfRule type="expression" dxfId="361" priority="647">
      <formula>$C423=2</formula>
    </cfRule>
    <cfRule type="expression" dxfId="360" priority="648">
      <formula>$C423=1</formula>
    </cfRule>
  </conditionalFormatting>
  <conditionalFormatting sqref="P422:Q422">
    <cfRule type="expression" dxfId="359" priority="641">
      <formula>OR($C422=0,$C422=4)</formula>
    </cfRule>
    <cfRule type="expression" dxfId="358" priority="642">
      <formula>$C422=3</formula>
    </cfRule>
    <cfRule type="expression" dxfId="357" priority="643">
      <formula>$C422=2</formula>
    </cfRule>
    <cfRule type="expression" dxfId="356" priority="644">
      <formula>$C422=1</formula>
    </cfRule>
  </conditionalFormatting>
  <conditionalFormatting sqref="P422:Q422">
    <cfRule type="expression" dxfId="355" priority="637">
      <formula>OR($C422=0,$C422=4)</formula>
    </cfRule>
    <cfRule type="expression" dxfId="354" priority="638">
      <formula>$C422=3</formula>
    </cfRule>
    <cfRule type="expression" dxfId="353" priority="639">
      <formula>$C422=2</formula>
    </cfRule>
    <cfRule type="expression" dxfId="352" priority="640">
      <formula>$C422=1</formula>
    </cfRule>
  </conditionalFormatting>
  <conditionalFormatting sqref="T423:T425">
    <cfRule type="expression" dxfId="351" priority="633">
      <formula>OR($C423=0,$C423=4)</formula>
    </cfRule>
    <cfRule type="expression" dxfId="350" priority="634">
      <formula>$C423=3</formula>
    </cfRule>
    <cfRule type="expression" dxfId="349" priority="635">
      <formula>$C423=2</formula>
    </cfRule>
    <cfRule type="expression" dxfId="348" priority="636">
      <formula>$C423=1</formula>
    </cfRule>
  </conditionalFormatting>
  <conditionalFormatting sqref="T423:T425">
    <cfRule type="expression" dxfId="347" priority="629">
      <formula>OR($C423=0,$C423=4)</formula>
    </cfRule>
    <cfRule type="expression" dxfId="346" priority="630">
      <formula>$C423=3</formula>
    </cfRule>
    <cfRule type="expression" dxfId="345" priority="631">
      <formula>$C423=2</formula>
    </cfRule>
    <cfRule type="expression" dxfId="344" priority="632">
      <formula>$C423=1</formula>
    </cfRule>
  </conditionalFormatting>
  <conditionalFormatting sqref="T422">
    <cfRule type="expression" dxfId="343" priority="625">
      <formula>OR($C422=0,$C422=4)</formula>
    </cfRule>
    <cfRule type="expression" dxfId="342" priority="626">
      <formula>$C422=3</formula>
    </cfRule>
    <cfRule type="expression" dxfId="341" priority="627">
      <formula>$C422=2</formula>
    </cfRule>
    <cfRule type="expression" dxfId="340" priority="628">
      <formula>$C422=1</formula>
    </cfRule>
  </conditionalFormatting>
  <conditionalFormatting sqref="T422">
    <cfRule type="expression" dxfId="339" priority="621">
      <formula>OR($C422=0,$C422=4)</formula>
    </cfRule>
    <cfRule type="expression" dxfId="338" priority="622">
      <formula>$C422=3</formula>
    </cfRule>
    <cfRule type="expression" dxfId="337" priority="623">
      <formula>$C422=2</formula>
    </cfRule>
    <cfRule type="expression" dxfId="336" priority="624">
      <formula>$C422=1</formula>
    </cfRule>
  </conditionalFormatting>
  <conditionalFormatting sqref="P427:Q427">
    <cfRule type="expression" dxfId="335" priority="597">
      <formula>OR($C427=0,$C427=4)</formula>
    </cfRule>
    <cfRule type="expression" dxfId="334" priority="598">
      <formula>$C427=3</formula>
    </cfRule>
    <cfRule type="expression" dxfId="333" priority="599">
      <formula>$C427=2</formula>
    </cfRule>
    <cfRule type="expression" dxfId="332" priority="600">
      <formula>$C427=1</formula>
    </cfRule>
  </conditionalFormatting>
  <conditionalFormatting sqref="P427:Q427">
    <cfRule type="expression" dxfId="331" priority="593">
      <formula>OR($C427=0,$C427=4)</formula>
    </cfRule>
    <cfRule type="expression" dxfId="330" priority="594">
      <formula>$C427=3</formula>
    </cfRule>
    <cfRule type="expression" dxfId="329" priority="595">
      <formula>$C427=2</formula>
    </cfRule>
    <cfRule type="expression" dxfId="328" priority="596">
      <formula>$C427=1</formula>
    </cfRule>
  </conditionalFormatting>
  <conditionalFormatting sqref="T427">
    <cfRule type="expression" dxfId="327" priority="589">
      <formula>OR($C427=0,$C427=4)</formula>
    </cfRule>
    <cfRule type="expression" dxfId="326" priority="590">
      <formula>$C427=3</formula>
    </cfRule>
    <cfRule type="expression" dxfId="325" priority="591">
      <formula>$C427=2</formula>
    </cfRule>
    <cfRule type="expression" dxfId="324" priority="592">
      <formula>$C427=1</formula>
    </cfRule>
  </conditionalFormatting>
  <conditionalFormatting sqref="T427">
    <cfRule type="expression" dxfId="323" priority="585">
      <formula>OR($C427=0,$C427=4)</formula>
    </cfRule>
    <cfRule type="expression" dxfId="322" priority="586">
      <formula>$C427=3</formula>
    </cfRule>
    <cfRule type="expression" dxfId="321" priority="587">
      <formula>$C427=2</formula>
    </cfRule>
    <cfRule type="expression" dxfId="320" priority="588">
      <formula>$C427=1</formula>
    </cfRule>
  </conditionalFormatting>
  <conditionalFormatting sqref="P430:Q431">
    <cfRule type="expression" dxfId="319" priority="571">
      <formula>OR($C430=0,$C430=4)</formula>
    </cfRule>
    <cfRule type="expression" dxfId="318" priority="572">
      <formula>$C430=3</formula>
    </cfRule>
    <cfRule type="expression" dxfId="317" priority="573">
      <formula>$C430=2</formula>
    </cfRule>
    <cfRule type="expression" dxfId="316" priority="574">
      <formula>$C430=1</formula>
    </cfRule>
  </conditionalFormatting>
  <conditionalFormatting sqref="P430:Q431">
    <cfRule type="expression" dxfId="315" priority="567">
      <formula>OR($C430=0,$C430=4)</formula>
    </cfRule>
    <cfRule type="expression" dxfId="314" priority="568">
      <formula>$C430=3</formula>
    </cfRule>
    <cfRule type="expression" dxfId="313" priority="569">
      <formula>$C430=2</formula>
    </cfRule>
    <cfRule type="expression" dxfId="312" priority="570">
      <formula>$C430=1</formula>
    </cfRule>
  </conditionalFormatting>
  <conditionalFormatting sqref="P429:Q429">
    <cfRule type="expression" dxfId="311" priority="563">
      <formula>OR($C429=0,$C429=4)</formula>
    </cfRule>
    <cfRule type="expression" dxfId="310" priority="564">
      <formula>$C429=3</formula>
    </cfRule>
    <cfRule type="expression" dxfId="309" priority="565">
      <formula>$C429=2</formula>
    </cfRule>
    <cfRule type="expression" dxfId="308" priority="566">
      <formula>$C429=1</formula>
    </cfRule>
  </conditionalFormatting>
  <conditionalFormatting sqref="P429:Q429">
    <cfRule type="expression" dxfId="307" priority="559">
      <formula>OR($C429=0,$C429=4)</formula>
    </cfRule>
    <cfRule type="expression" dxfId="306" priority="560">
      <formula>$C429=3</formula>
    </cfRule>
    <cfRule type="expression" dxfId="305" priority="561">
      <formula>$C429=2</formula>
    </cfRule>
    <cfRule type="expression" dxfId="304" priority="562">
      <formula>$C429=1</formula>
    </cfRule>
  </conditionalFormatting>
  <conditionalFormatting sqref="T430:T431">
    <cfRule type="expression" dxfId="303" priority="555">
      <formula>OR($C430=0,$C430=4)</formula>
    </cfRule>
    <cfRule type="expression" dxfId="302" priority="556">
      <formula>$C430=3</formula>
    </cfRule>
    <cfRule type="expression" dxfId="301" priority="557">
      <formula>$C430=2</formula>
    </cfRule>
    <cfRule type="expression" dxfId="300" priority="558">
      <formula>$C430=1</formula>
    </cfRule>
  </conditionalFormatting>
  <conditionalFormatting sqref="T430:T431">
    <cfRule type="expression" dxfId="299" priority="551">
      <formula>OR($C430=0,$C430=4)</formula>
    </cfRule>
    <cfRule type="expression" dxfId="298" priority="552">
      <formula>$C430=3</formula>
    </cfRule>
    <cfRule type="expression" dxfId="297" priority="553">
      <formula>$C430=2</formula>
    </cfRule>
    <cfRule type="expression" dxfId="296" priority="554">
      <formula>$C430=1</formula>
    </cfRule>
  </conditionalFormatting>
  <conditionalFormatting sqref="T429">
    <cfRule type="expression" dxfId="295" priority="547">
      <formula>OR($C429=0,$C429=4)</formula>
    </cfRule>
    <cfRule type="expression" dxfId="294" priority="548">
      <formula>$C429=3</formula>
    </cfRule>
    <cfRule type="expression" dxfId="293" priority="549">
      <formula>$C429=2</formula>
    </cfRule>
    <cfRule type="expression" dxfId="292" priority="550">
      <formula>$C429=1</formula>
    </cfRule>
  </conditionalFormatting>
  <conditionalFormatting sqref="T429">
    <cfRule type="expression" dxfId="291" priority="543">
      <formula>OR($C429=0,$C429=4)</formula>
    </cfRule>
    <cfRule type="expression" dxfId="290" priority="544">
      <formula>$C429=3</formula>
    </cfRule>
    <cfRule type="expression" dxfId="289" priority="545">
      <formula>$C429=2</formula>
    </cfRule>
    <cfRule type="expression" dxfId="288" priority="546">
      <formula>$C429=1</formula>
    </cfRule>
  </conditionalFormatting>
  <conditionalFormatting sqref="P434:Q434">
    <cfRule type="expression" dxfId="287" priority="519">
      <formula>OR($C434=0,$C434=4)</formula>
    </cfRule>
    <cfRule type="expression" dxfId="286" priority="520">
      <formula>$C434=3</formula>
    </cfRule>
    <cfRule type="expression" dxfId="285" priority="521">
      <formula>$C434=2</formula>
    </cfRule>
    <cfRule type="expression" dxfId="284" priority="522">
      <formula>$C434=1</formula>
    </cfRule>
  </conditionalFormatting>
  <conditionalFormatting sqref="P434:Q434">
    <cfRule type="expression" dxfId="283" priority="515">
      <formula>OR($C434=0,$C434=4)</formula>
    </cfRule>
    <cfRule type="expression" dxfId="282" priority="516">
      <formula>$C434=3</formula>
    </cfRule>
    <cfRule type="expression" dxfId="281" priority="517">
      <formula>$C434=2</formula>
    </cfRule>
    <cfRule type="expression" dxfId="280" priority="518">
      <formula>$C434=1</formula>
    </cfRule>
  </conditionalFormatting>
  <conditionalFormatting sqref="P433:Q433">
    <cfRule type="expression" dxfId="279" priority="511">
      <formula>OR($C433=0,$C433=4)</formula>
    </cfRule>
    <cfRule type="expression" dxfId="278" priority="512">
      <formula>$C433=3</formula>
    </cfRule>
    <cfRule type="expression" dxfId="277" priority="513">
      <formula>$C433=2</formula>
    </cfRule>
    <cfRule type="expression" dxfId="276" priority="514">
      <formula>$C433=1</formula>
    </cfRule>
  </conditionalFormatting>
  <conditionalFormatting sqref="P433:Q433">
    <cfRule type="expression" dxfId="275" priority="507">
      <formula>OR($C433=0,$C433=4)</formula>
    </cfRule>
    <cfRule type="expression" dxfId="274" priority="508">
      <formula>$C433=3</formula>
    </cfRule>
    <cfRule type="expression" dxfId="273" priority="509">
      <formula>$C433=2</formula>
    </cfRule>
    <cfRule type="expression" dxfId="272" priority="510">
      <formula>$C433=1</formula>
    </cfRule>
  </conditionalFormatting>
  <conditionalFormatting sqref="T434">
    <cfRule type="expression" dxfId="271" priority="503">
      <formula>OR($C434=0,$C434=4)</formula>
    </cfRule>
    <cfRule type="expression" dxfId="270" priority="504">
      <formula>$C434=3</formula>
    </cfRule>
    <cfRule type="expression" dxfId="269" priority="505">
      <formula>$C434=2</formula>
    </cfRule>
    <cfRule type="expression" dxfId="268" priority="506">
      <formula>$C434=1</formula>
    </cfRule>
  </conditionalFormatting>
  <conditionalFormatting sqref="T434">
    <cfRule type="expression" dxfId="267" priority="499">
      <formula>OR($C434=0,$C434=4)</formula>
    </cfRule>
    <cfRule type="expression" dxfId="266" priority="500">
      <formula>$C434=3</formula>
    </cfRule>
    <cfRule type="expression" dxfId="265" priority="501">
      <formula>$C434=2</formula>
    </cfRule>
    <cfRule type="expression" dxfId="264" priority="502">
      <formula>$C434=1</formula>
    </cfRule>
  </conditionalFormatting>
  <conditionalFormatting sqref="T433">
    <cfRule type="expression" dxfId="263" priority="495">
      <formula>OR($C433=0,$C433=4)</formula>
    </cfRule>
    <cfRule type="expression" dxfId="262" priority="496">
      <formula>$C433=3</formula>
    </cfRule>
    <cfRule type="expression" dxfId="261" priority="497">
      <formula>$C433=2</formula>
    </cfRule>
    <cfRule type="expression" dxfId="260" priority="498">
      <formula>$C433=1</formula>
    </cfRule>
  </conditionalFormatting>
  <conditionalFormatting sqref="T433">
    <cfRule type="expression" dxfId="259" priority="491">
      <formula>OR($C433=0,$C433=4)</formula>
    </cfRule>
    <cfRule type="expression" dxfId="258" priority="492">
      <formula>$C433=3</formula>
    </cfRule>
    <cfRule type="expression" dxfId="257" priority="493">
      <formula>$C433=2</formula>
    </cfRule>
    <cfRule type="expression" dxfId="256" priority="494">
      <formula>$C433=1</formula>
    </cfRule>
  </conditionalFormatting>
  <conditionalFormatting sqref="T436:T438">
    <cfRule type="expression" dxfId="255" priority="487">
      <formula>OR($C436=0,$C436=4)</formula>
    </cfRule>
    <cfRule type="expression" dxfId="254" priority="488">
      <formula>$C436=3</formula>
    </cfRule>
    <cfRule type="expression" dxfId="253" priority="489">
      <formula>$C436=2</formula>
    </cfRule>
    <cfRule type="expression" dxfId="252" priority="490">
      <formula>$C436=1</formula>
    </cfRule>
  </conditionalFormatting>
  <conditionalFormatting sqref="T436:T438">
    <cfRule type="expression" dxfId="251" priority="483">
      <formula>OR($C436=0,$C436=4)</formula>
    </cfRule>
    <cfRule type="expression" dxfId="250" priority="484">
      <formula>$C436=3</formula>
    </cfRule>
    <cfRule type="expression" dxfId="249" priority="485">
      <formula>$C436=2</formula>
    </cfRule>
    <cfRule type="expression" dxfId="248" priority="486">
      <formula>$C436=1</formula>
    </cfRule>
  </conditionalFormatting>
  <conditionalFormatting sqref="P440:Q440">
    <cfRule type="expression" dxfId="247" priority="469">
      <formula>OR($C440=0,$C440=4)</formula>
    </cfRule>
    <cfRule type="expression" dxfId="246" priority="470">
      <formula>$C440=3</formula>
    </cfRule>
    <cfRule type="expression" dxfId="245" priority="471">
      <formula>$C440=2</formula>
    </cfRule>
    <cfRule type="expression" dxfId="244" priority="472">
      <formula>$C440=1</formula>
    </cfRule>
  </conditionalFormatting>
  <conditionalFormatting sqref="P440:Q440">
    <cfRule type="expression" dxfId="243" priority="465">
      <formula>OR($C440=0,$C440=4)</formula>
    </cfRule>
    <cfRule type="expression" dxfId="242" priority="466">
      <formula>$C440=3</formula>
    </cfRule>
    <cfRule type="expression" dxfId="241" priority="467">
      <formula>$C440=2</formula>
    </cfRule>
    <cfRule type="expression" dxfId="240" priority="468">
      <formula>$C440=1</formula>
    </cfRule>
  </conditionalFormatting>
  <conditionalFormatting sqref="O301:W301">
    <cfRule type="expression" dxfId="239" priority="461">
      <formula>OR($C301=0,$C301=4)</formula>
    </cfRule>
    <cfRule type="expression" dxfId="238" priority="462">
      <formula>$C301=3</formula>
    </cfRule>
    <cfRule type="expression" dxfId="237" priority="463">
      <formula>$C301=2</formula>
    </cfRule>
    <cfRule type="expression" dxfId="236" priority="464">
      <formula>$C301=1</formula>
    </cfRule>
  </conditionalFormatting>
  <conditionalFormatting sqref="P301:Q301 S301:V301">
    <cfRule type="expression" dxfId="235" priority="457">
      <formula>OR($C301=0,$C301=4)</formula>
    </cfRule>
    <cfRule type="expression" dxfId="234" priority="458">
      <formula>$C301=3</formula>
    </cfRule>
    <cfRule type="expression" dxfId="233" priority="459">
      <formula>$C301=2</formula>
    </cfRule>
    <cfRule type="expression" dxfId="232" priority="460">
      <formula>$C301=1</formula>
    </cfRule>
  </conditionalFormatting>
  <conditionalFormatting sqref="M301">
    <cfRule type="cellIs" dxfId="231" priority="454" operator="notEqual">
      <formula>$N301</formula>
    </cfRule>
  </conditionalFormatting>
  <conditionalFormatting sqref="O211:W211">
    <cfRule type="expression" dxfId="230" priority="450">
      <formula>OR($C211=0,$C211=4)</formula>
    </cfRule>
    <cfRule type="expression" dxfId="229" priority="451">
      <formula>$C211=3</formula>
    </cfRule>
    <cfRule type="expression" dxfId="228" priority="452">
      <formula>$C211=2</formula>
    </cfRule>
    <cfRule type="expression" dxfId="227" priority="453">
      <formula>$C211=1</formula>
    </cfRule>
  </conditionalFormatting>
  <conditionalFormatting sqref="P211:Q211 S211:V211">
    <cfRule type="expression" dxfId="226" priority="446">
      <formula>OR($C211=0,$C211=4)</formula>
    </cfRule>
    <cfRule type="expression" dxfId="225" priority="447">
      <formula>$C211=3</formula>
    </cfRule>
    <cfRule type="expression" dxfId="224" priority="448">
      <formula>$C211=2</formula>
    </cfRule>
    <cfRule type="expression" dxfId="223" priority="449">
      <formula>$C211=1</formula>
    </cfRule>
  </conditionalFormatting>
  <conditionalFormatting sqref="M211">
    <cfRule type="cellIs" dxfId="222" priority="443" operator="notEqual">
      <formula>$N211</formula>
    </cfRule>
  </conditionalFormatting>
  <conditionalFormatting sqref="O261:W261">
    <cfRule type="expression" dxfId="221" priority="383">
      <formula>OR($C261=0,$C261=4)</formula>
    </cfRule>
    <cfRule type="expression" dxfId="220" priority="384">
      <formula>$C261=3</formula>
    </cfRule>
    <cfRule type="expression" dxfId="219" priority="385">
      <formula>$C261=2</formula>
    </cfRule>
    <cfRule type="expression" dxfId="218" priority="386">
      <formula>$C261=1</formula>
    </cfRule>
  </conditionalFormatting>
  <conditionalFormatting sqref="P261:Q261 S261:V261">
    <cfRule type="expression" dxfId="217" priority="379">
      <formula>OR($C261=0,$C261=4)</formula>
    </cfRule>
    <cfRule type="expression" dxfId="216" priority="380">
      <formula>$C261=3</formula>
    </cfRule>
    <cfRule type="expression" dxfId="215" priority="381">
      <formula>$C261=2</formula>
    </cfRule>
    <cfRule type="expression" dxfId="214" priority="382">
      <formula>$C261=1</formula>
    </cfRule>
  </conditionalFormatting>
  <conditionalFormatting sqref="M261">
    <cfRule type="cellIs" dxfId="213" priority="376" operator="notEqual">
      <formula>$N261</formula>
    </cfRule>
  </conditionalFormatting>
  <conditionalFormatting sqref="T263">
    <cfRule type="expression" dxfId="212" priority="372">
      <formula>OR($C263=0,$C263=4)</formula>
    </cfRule>
    <cfRule type="expression" dxfId="211" priority="373">
      <formula>$C263=3</formula>
    </cfRule>
    <cfRule type="expression" dxfId="210" priority="374">
      <formula>$C263=2</formula>
    </cfRule>
    <cfRule type="expression" dxfId="209" priority="375">
      <formula>$C263=1</formula>
    </cfRule>
  </conditionalFormatting>
  <conditionalFormatting sqref="T263">
    <cfRule type="expression" dxfId="208" priority="368">
      <formula>OR($C263=0,$C263=4)</formula>
    </cfRule>
    <cfRule type="expression" dxfId="207" priority="369">
      <formula>$C263=3</formula>
    </cfRule>
    <cfRule type="expression" dxfId="206" priority="370">
      <formula>$C263=2</formula>
    </cfRule>
    <cfRule type="expression" dxfId="205" priority="371">
      <formula>$C263=1</formula>
    </cfRule>
  </conditionalFormatting>
  <conditionalFormatting sqref="T288">
    <cfRule type="expression" dxfId="204" priority="356">
      <formula>OR($C288=0,$C288=4)</formula>
    </cfRule>
    <cfRule type="expression" dxfId="203" priority="357">
      <formula>$C288=3</formula>
    </cfRule>
    <cfRule type="expression" dxfId="202" priority="358">
      <formula>$C288=2</formula>
    </cfRule>
    <cfRule type="expression" dxfId="201" priority="359">
      <formula>$C288=1</formula>
    </cfRule>
  </conditionalFormatting>
  <conditionalFormatting sqref="T288">
    <cfRule type="expression" dxfId="200" priority="352">
      <formula>OR($C288=0,$C288=4)</formula>
    </cfRule>
    <cfRule type="expression" dxfId="199" priority="353">
      <formula>$C288=3</formula>
    </cfRule>
    <cfRule type="expression" dxfId="198" priority="354">
      <formula>$C288=2</formula>
    </cfRule>
    <cfRule type="expression" dxfId="197" priority="355">
      <formula>$C288=1</formula>
    </cfRule>
  </conditionalFormatting>
  <conditionalFormatting sqref="O294:W296">
    <cfRule type="expression" dxfId="196" priority="348">
      <formula>OR($C294=0,$C294=4)</formula>
    </cfRule>
    <cfRule type="expression" dxfId="195" priority="349">
      <formula>$C294=3</formula>
    </cfRule>
    <cfRule type="expression" dxfId="194" priority="350">
      <formula>$C294=2</formula>
    </cfRule>
    <cfRule type="expression" dxfId="193" priority="351">
      <formula>$C294=1</formula>
    </cfRule>
  </conditionalFormatting>
  <conditionalFormatting sqref="P294:Q296 S294:V296">
    <cfRule type="expression" dxfId="192" priority="344">
      <formula>OR($C294=0,$C294=4)</formula>
    </cfRule>
    <cfRule type="expression" dxfId="191" priority="345">
      <formula>$C294=3</formula>
    </cfRule>
    <cfRule type="expression" dxfId="190" priority="346">
      <formula>$C294=2</formula>
    </cfRule>
    <cfRule type="expression" dxfId="189" priority="347">
      <formula>$C294=1</formula>
    </cfRule>
  </conditionalFormatting>
  <conditionalFormatting sqref="M294:M296">
    <cfRule type="cellIs" dxfId="188" priority="341" operator="notEqual">
      <formula>$N294</formula>
    </cfRule>
  </conditionalFormatting>
  <conditionalFormatting sqref="O143:W144 O150:W151 O145:O149 R145:W149">
    <cfRule type="expression" dxfId="187" priority="305">
      <formula>OR($C143=0,$C143=4)</formula>
    </cfRule>
    <cfRule type="expression" dxfId="186" priority="306">
      <formula>$C143=3</formula>
    </cfRule>
    <cfRule type="expression" dxfId="185" priority="307">
      <formula>$C143=2</formula>
    </cfRule>
    <cfRule type="expression" dxfId="184" priority="308">
      <formula>$C143=1</formula>
    </cfRule>
  </conditionalFormatting>
  <conditionalFormatting sqref="P143:Q144 S143:V151 P150:Q151">
    <cfRule type="expression" dxfId="183" priority="301">
      <formula>OR($C143=0,$C143=4)</formula>
    </cfRule>
    <cfRule type="expression" dxfId="182" priority="302">
      <formula>$C143=3</formula>
    </cfRule>
    <cfRule type="expression" dxfId="181" priority="303">
      <formula>$C143=2</formula>
    </cfRule>
    <cfRule type="expression" dxfId="180" priority="304">
      <formula>$C143=1</formula>
    </cfRule>
  </conditionalFormatting>
  <conditionalFormatting sqref="M143:M151">
    <cfRule type="cellIs" dxfId="179" priority="298" operator="notEqual">
      <formula>$N143</formula>
    </cfRule>
  </conditionalFormatting>
  <conditionalFormatting sqref="O152:W153 O154:S158 U154:W158">
    <cfRule type="expression" dxfId="178" priority="294">
      <formula>OR($C152=0,$C152=4)</formula>
    </cfRule>
    <cfRule type="expression" dxfId="177" priority="295">
      <formula>$C152=3</formula>
    </cfRule>
    <cfRule type="expression" dxfId="176" priority="296">
      <formula>$C152=2</formula>
    </cfRule>
    <cfRule type="expression" dxfId="175" priority="297">
      <formula>$C152=1</formula>
    </cfRule>
  </conditionalFormatting>
  <conditionalFormatting sqref="P152:Q158 S152:V153 S154:S158 U154:V158">
    <cfRule type="expression" dxfId="174" priority="290">
      <formula>OR($C152=0,$C152=4)</formula>
    </cfRule>
    <cfRule type="expression" dxfId="173" priority="291">
      <formula>$C152=3</formula>
    </cfRule>
    <cfRule type="expression" dxfId="172" priority="292">
      <formula>$C152=2</formula>
    </cfRule>
    <cfRule type="expression" dxfId="171" priority="293">
      <formula>$C152=1</formula>
    </cfRule>
  </conditionalFormatting>
  <conditionalFormatting sqref="M152:M158">
    <cfRule type="cellIs" dxfId="170" priority="287" operator="notEqual">
      <formula>$N152</formula>
    </cfRule>
  </conditionalFormatting>
  <conditionalFormatting sqref="P145:Q145">
    <cfRule type="expression" dxfId="169" priority="283">
      <formula>OR($C145=0,$C145=4)</formula>
    </cfRule>
    <cfRule type="expression" dxfId="168" priority="284">
      <formula>$C145=3</formula>
    </cfRule>
    <cfRule type="expression" dxfId="167" priority="285">
      <formula>$C145=2</formula>
    </cfRule>
    <cfRule type="expression" dxfId="166" priority="286">
      <formula>$C145=1</formula>
    </cfRule>
  </conditionalFormatting>
  <conditionalFormatting sqref="P145:Q145">
    <cfRule type="expression" dxfId="165" priority="279">
      <formula>OR($C145=0,$C145=4)</formula>
    </cfRule>
    <cfRule type="expression" dxfId="164" priority="280">
      <formula>$C145=3</formula>
    </cfRule>
    <cfRule type="expression" dxfId="163" priority="281">
      <formula>$C145=2</formula>
    </cfRule>
    <cfRule type="expression" dxfId="162" priority="282">
      <formula>$C145=1</formula>
    </cfRule>
  </conditionalFormatting>
  <conditionalFormatting sqref="P146:Q146">
    <cfRule type="expression" dxfId="161" priority="265">
      <formula>OR($C146=0,$C146=4)</formula>
    </cfRule>
    <cfRule type="expression" dxfId="160" priority="266">
      <formula>$C146=3</formula>
    </cfRule>
    <cfRule type="expression" dxfId="159" priority="267">
      <formula>$C146=2</formula>
    </cfRule>
    <cfRule type="expression" dxfId="158" priority="268">
      <formula>$C146=1</formula>
    </cfRule>
  </conditionalFormatting>
  <conditionalFormatting sqref="P146:Q146">
    <cfRule type="expression" dxfId="157" priority="261">
      <formula>OR($C146=0,$C146=4)</formula>
    </cfRule>
    <cfRule type="expression" dxfId="156" priority="262">
      <formula>$C146=3</formula>
    </cfRule>
    <cfRule type="expression" dxfId="155" priority="263">
      <formula>$C146=2</formula>
    </cfRule>
    <cfRule type="expression" dxfId="154" priority="264">
      <formula>$C146=1</formula>
    </cfRule>
  </conditionalFormatting>
  <conditionalFormatting sqref="P147:Q147">
    <cfRule type="expression" dxfId="153" priority="257">
      <formula>OR($C147=0,$C147=4)</formula>
    </cfRule>
    <cfRule type="expression" dxfId="152" priority="258">
      <formula>$C147=3</formula>
    </cfRule>
    <cfRule type="expression" dxfId="151" priority="259">
      <formula>$C147=2</formula>
    </cfRule>
    <cfRule type="expression" dxfId="150" priority="260">
      <formula>$C147=1</formula>
    </cfRule>
  </conditionalFormatting>
  <conditionalFormatting sqref="P147:Q147">
    <cfRule type="expression" dxfId="149" priority="253">
      <formula>OR($C147=0,$C147=4)</formula>
    </cfRule>
    <cfRule type="expression" dxfId="148" priority="254">
      <formula>$C147=3</formula>
    </cfRule>
    <cfRule type="expression" dxfId="147" priority="255">
      <formula>$C147=2</formula>
    </cfRule>
    <cfRule type="expression" dxfId="146" priority="256">
      <formula>$C147=1</formula>
    </cfRule>
  </conditionalFormatting>
  <conditionalFormatting sqref="P148:Q148">
    <cfRule type="expression" dxfId="145" priority="239">
      <formula>OR($C148=0,$C148=4)</formula>
    </cfRule>
    <cfRule type="expression" dxfId="144" priority="240">
      <formula>$C148=3</formula>
    </cfRule>
    <cfRule type="expression" dxfId="143" priority="241">
      <formula>$C148=2</formula>
    </cfRule>
    <cfRule type="expression" dxfId="142" priority="242">
      <formula>$C148=1</formula>
    </cfRule>
  </conditionalFormatting>
  <conditionalFormatting sqref="P148:Q148">
    <cfRule type="expression" dxfId="141" priority="235">
      <formula>OR($C148=0,$C148=4)</formula>
    </cfRule>
    <cfRule type="expression" dxfId="140" priority="236">
      <formula>$C148=3</formula>
    </cfRule>
    <cfRule type="expression" dxfId="139" priority="237">
      <formula>$C148=2</formula>
    </cfRule>
    <cfRule type="expression" dxfId="138" priority="238">
      <formula>$C148=1</formula>
    </cfRule>
  </conditionalFormatting>
  <conditionalFormatting sqref="P149:Q149">
    <cfRule type="expression" dxfId="137" priority="231">
      <formula>OR($C149=0,$C149=4)</formula>
    </cfRule>
    <cfRule type="expression" dxfId="136" priority="232">
      <formula>$C149=3</formula>
    </cfRule>
    <cfRule type="expression" dxfId="135" priority="233">
      <formula>$C149=2</formula>
    </cfRule>
    <cfRule type="expression" dxfId="134" priority="234">
      <formula>$C149=1</formula>
    </cfRule>
  </conditionalFormatting>
  <conditionalFormatting sqref="P149:Q149">
    <cfRule type="expression" dxfId="133" priority="227">
      <formula>OR($C149=0,$C149=4)</formula>
    </cfRule>
    <cfRule type="expression" dxfId="132" priority="228">
      <formula>$C149=3</formula>
    </cfRule>
    <cfRule type="expression" dxfId="131" priority="229">
      <formula>$C149=2</formula>
    </cfRule>
    <cfRule type="expression" dxfId="130" priority="230">
      <formula>$C149=1</formula>
    </cfRule>
  </conditionalFormatting>
  <conditionalFormatting sqref="O159:W159 O161:W161 O160 R160:W160 O163:W163 O162 R162:S162 U162:W162 O169:W169 O164:O165 R164:S165 U164:W165 O170 R170:S170 U170:W170">
    <cfRule type="expression" dxfId="129" priority="213">
      <formula>OR($C159=0,$C159=4)</formula>
    </cfRule>
    <cfRule type="expression" dxfId="128" priority="214">
      <formula>$C159=3</formula>
    </cfRule>
    <cfRule type="expression" dxfId="127" priority="215">
      <formula>$C159=2</formula>
    </cfRule>
    <cfRule type="expression" dxfId="126" priority="216">
      <formula>$C159=1</formula>
    </cfRule>
  </conditionalFormatting>
  <conditionalFormatting sqref="P159:Q159 S159:V161 P161:Q161 P163:Q163 S163:V163 S162 U162:V162 P169:Q169 S169:V169 S164:S165 U164:V165 S170 U170:V170">
    <cfRule type="expression" dxfId="125" priority="209">
      <formula>OR($C159=0,$C159=4)</formula>
    </cfRule>
    <cfRule type="expression" dxfId="124" priority="210">
      <formula>$C159=3</formula>
    </cfRule>
    <cfRule type="expression" dxfId="123" priority="211">
      <formula>$C159=2</formula>
    </cfRule>
    <cfRule type="expression" dxfId="122" priority="212">
      <formula>$C159=1</formula>
    </cfRule>
  </conditionalFormatting>
  <conditionalFormatting sqref="M159:M165 M169:M170">
    <cfRule type="cellIs" dxfId="121" priority="206" operator="notEqual">
      <formula>$N159</formula>
    </cfRule>
  </conditionalFormatting>
  <conditionalFormatting sqref="O171:W171 O174:W174 O172:O173 R172:W173 O175:O176 R175:W176">
    <cfRule type="expression" dxfId="120" priority="202">
      <formula>OR($C171=0,$C171=4)</formula>
    </cfRule>
    <cfRule type="expression" dxfId="119" priority="203">
      <formula>$C171=3</formula>
    </cfRule>
    <cfRule type="expression" dxfId="118" priority="204">
      <formula>$C171=2</formula>
    </cfRule>
    <cfRule type="expression" dxfId="117" priority="205">
      <formula>$C171=1</formula>
    </cfRule>
  </conditionalFormatting>
  <conditionalFormatting sqref="P171:Q171 P174:Q174">
    <cfRule type="expression" dxfId="116" priority="198">
      <formula>OR($C171=0,$C171=4)</formula>
    </cfRule>
    <cfRule type="expression" dxfId="115" priority="199">
      <formula>$C171=3</formula>
    </cfRule>
    <cfRule type="expression" dxfId="114" priority="200">
      <formula>$C171=2</formula>
    </cfRule>
    <cfRule type="expression" dxfId="113" priority="201">
      <formula>$C171=1</formula>
    </cfRule>
  </conditionalFormatting>
  <conditionalFormatting sqref="T154:T158">
    <cfRule type="expression" dxfId="112" priority="192">
      <formula>OR($C154=0,$C154=4)</formula>
    </cfRule>
    <cfRule type="expression" dxfId="111" priority="193">
      <formula>$C154=3</formula>
    </cfRule>
    <cfRule type="expression" dxfId="110" priority="194">
      <formula>$C154=2</formula>
    </cfRule>
    <cfRule type="expression" dxfId="109" priority="195">
      <formula>$C154=1</formula>
    </cfRule>
  </conditionalFormatting>
  <conditionalFormatting sqref="T154:T158">
    <cfRule type="expression" dxfId="108" priority="188">
      <formula>OR($C154=0,$C154=4)</formula>
    </cfRule>
    <cfRule type="expression" dxfId="107" priority="189">
      <formula>$C154=3</formula>
    </cfRule>
    <cfRule type="expression" dxfId="106" priority="190">
      <formula>$C154=2</formula>
    </cfRule>
    <cfRule type="expression" dxfId="105" priority="191">
      <formula>$C154=1</formula>
    </cfRule>
  </conditionalFormatting>
  <conditionalFormatting sqref="P160:Q160">
    <cfRule type="expression" dxfId="104" priority="174">
      <formula>OR($C160=0,$C160=4)</formula>
    </cfRule>
    <cfRule type="expression" dxfId="103" priority="175">
      <formula>$C160=3</formula>
    </cfRule>
    <cfRule type="expression" dxfId="102" priority="176">
      <formula>$C160=2</formula>
    </cfRule>
    <cfRule type="expression" dxfId="101" priority="177">
      <formula>$C160=1</formula>
    </cfRule>
  </conditionalFormatting>
  <conditionalFormatting sqref="P160:Q160">
    <cfRule type="expression" dxfId="100" priority="170">
      <formula>OR($C160=0,$C160=4)</formula>
    </cfRule>
    <cfRule type="expression" dxfId="99" priority="171">
      <formula>$C160=3</formula>
    </cfRule>
    <cfRule type="expression" dxfId="98" priority="172">
      <formula>$C160=2</formula>
    </cfRule>
    <cfRule type="expression" dxfId="97" priority="173">
      <formula>$C160=1</formula>
    </cfRule>
  </conditionalFormatting>
  <conditionalFormatting sqref="P162:Q162">
    <cfRule type="expression" dxfId="96" priority="156">
      <formula>OR($C162=0,$C162=4)</formula>
    </cfRule>
    <cfRule type="expression" dxfId="95" priority="157">
      <formula>$C162=3</formula>
    </cfRule>
    <cfRule type="expression" dxfId="94" priority="158">
      <formula>$C162=2</formula>
    </cfRule>
    <cfRule type="expression" dxfId="93" priority="159">
      <formula>$C162=1</formula>
    </cfRule>
  </conditionalFormatting>
  <conditionalFormatting sqref="P162:Q162">
    <cfRule type="expression" dxfId="92" priority="152">
      <formula>OR($C162=0,$C162=4)</formula>
    </cfRule>
    <cfRule type="expression" dxfId="91" priority="153">
      <formula>$C162=3</formula>
    </cfRule>
    <cfRule type="expression" dxfId="90" priority="154">
      <formula>$C162=2</formula>
    </cfRule>
    <cfRule type="expression" dxfId="89" priority="155">
      <formula>$C162=1</formula>
    </cfRule>
  </conditionalFormatting>
  <conditionalFormatting sqref="T162">
    <cfRule type="expression" dxfId="88" priority="138">
      <formula>OR($C162=0,$C162=4)</formula>
    </cfRule>
    <cfRule type="expression" dxfId="87" priority="139">
      <formula>$C162=3</formula>
    </cfRule>
    <cfRule type="expression" dxfId="86" priority="140">
      <formula>$C162=2</formula>
    </cfRule>
    <cfRule type="expression" dxfId="85" priority="141">
      <formula>$C162=1</formula>
    </cfRule>
  </conditionalFormatting>
  <conditionalFormatting sqref="T162">
    <cfRule type="expression" dxfId="84" priority="134">
      <formula>OR($C162=0,$C162=4)</formula>
    </cfRule>
    <cfRule type="expression" dxfId="83" priority="135">
      <formula>$C162=3</formula>
    </cfRule>
    <cfRule type="expression" dxfId="82" priority="136">
      <formula>$C162=2</formula>
    </cfRule>
    <cfRule type="expression" dxfId="81" priority="137">
      <formula>$C162=1</formula>
    </cfRule>
  </conditionalFormatting>
  <conditionalFormatting sqref="P164:Q165">
    <cfRule type="expression" dxfId="80" priority="130">
      <formula>OR($C164=0,$C164=4)</formula>
    </cfRule>
    <cfRule type="expression" dxfId="79" priority="131">
      <formula>$C164=3</formula>
    </cfRule>
    <cfRule type="expression" dxfId="78" priority="132">
      <formula>$C164=2</formula>
    </cfRule>
    <cfRule type="expression" dxfId="77" priority="133">
      <formula>$C164=1</formula>
    </cfRule>
  </conditionalFormatting>
  <conditionalFormatting sqref="P164:Q165">
    <cfRule type="expression" dxfId="76" priority="126">
      <formula>OR($C164=0,$C164=4)</formula>
    </cfRule>
    <cfRule type="expression" dxfId="75" priority="127">
      <formula>$C164=3</formula>
    </cfRule>
    <cfRule type="expression" dxfId="74" priority="128">
      <formula>$C164=2</formula>
    </cfRule>
    <cfRule type="expression" dxfId="73" priority="129">
      <formula>$C164=1</formula>
    </cfRule>
  </conditionalFormatting>
  <conditionalFormatting sqref="T164:T165">
    <cfRule type="expression" dxfId="72" priority="122">
      <formula>OR($C164=0,$C164=4)</formula>
    </cfRule>
    <cfRule type="expression" dxfId="71" priority="123">
      <formula>$C164=3</formula>
    </cfRule>
    <cfRule type="expression" dxfId="70" priority="124">
      <formula>$C164=2</formula>
    </cfRule>
    <cfRule type="expression" dxfId="69" priority="125">
      <formula>$C164=1</formula>
    </cfRule>
  </conditionalFormatting>
  <conditionalFormatting sqref="T164:T165">
    <cfRule type="expression" dxfId="68" priority="118">
      <formula>OR($C164=0,$C164=4)</formula>
    </cfRule>
    <cfRule type="expression" dxfId="67" priority="119">
      <formula>$C164=3</formula>
    </cfRule>
    <cfRule type="expression" dxfId="66" priority="120">
      <formula>$C164=2</formula>
    </cfRule>
    <cfRule type="expression" dxfId="65" priority="121">
      <formula>$C164=1</formula>
    </cfRule>
  </conditionalFormatting>
  <conditionalFormatting sqref="P170:Q170">
    <cfRule type="expression" dxfId="64" priority="114">
      <formula>OR($C170=0,$C170=4)</formula>
    </cfRule>
    <cfRule type="expression" dxfId="63" priority="115">
      <formula>$C170=3</formula>
    </cfRule>
    <cfRule type="expression" dxfId="62" priority="116">
      <formula>$C170=2</formula>
    </cfRule>
    <cfRule type="expression" dxfId="61" priority="117">
      <formula>$C170=1</formula>
    </cfRule>
  </conditionalFormatting>
  <conditionalFormatting sqref="P170:Q170">
    <cfRule type="expression" dxfId="60" priority="110">
      <formula>OR($C170=0,$C170=4)</formula>
    </cfRule>
    <cfRule type="expression" dxfId="59" priority="111">
      <formula>$C170=3</formula>
    </cfRule>
    <cfRule type="expression" dxfId="58" priority="112">
      <formula>$C170=2</formula>
    </cfRule>
    <cfRule type="expression" dxfId="57" priority="113">
      <formula>$C170=1</formula>
    </cfRule>
  </conditionalFormatting>
  <conditionalFormatting sqref="T170">
    <cfRule type="expression" dxfId="56" priority="106">
      <formula>OR($C170=0,$C170=4)</formula>
    </cfRule>
    <cfRule type="expression" dxfId="55" priority="107">
      <formula>$C170=3</formula>
    </cfRule>
    <cfRule type="expression" dxfId="54" priority="108">
      <formula>$C170=2</formula>
    </cfRule>
    <cfRule type="expression" dxfId="53" priority="109">
      <formula>$C170=1</formula>
    </cfRule>
  </conditionalFormatting>
  <conditionalFormatting sqref="T170">
    <cfRule type="expression" dxfId="52" priority="102">
      <formula>OR($C170=0,$C170=4)</formula>
    </cfRule>
    <cfRule type="expression" dxfId="51" priority="103">
      <formula>$C170=3</formula>
    </cfRule>
    <cfRule type="expression" dxfId="50" priority="104">
      <formula>$C170=2</formula>
    </cfRule>
    <cfRule type="expression" dxfId="49" priority="105">
      <formula>$C170=1</formula>
    </cfRule>
  </conditionalFormatting>
  <conditionalFormatting sqref="P172:Q172">
    <cfRule type="expression" dxfId="48" priority="88">
      <formula>OR($C172=0,$C172=4)</formula>
    </cfRule>
    <cfRule type="expression" dxfId="47" priority="89">
      <formula>$C172=3</formula>
    </cfRule>
    <cfRule type="expression" dxfId="46" priority="90">
      <formula>$C172=2</formula>
    </cfRule>
    <cfRule type="expression" dxfId="45" priority="91">
      <formula>$C172=1</formula>
    </cfRule>
  </conditionalFormatting>
  <conditionalFormatting sqref="P172:Q172">
    <cfRule type="expression" dxfId="44" priority="84">
      <formula>OR($C172=0,$C172=4)</formula>
    </cfRule>
    <cfRule type="expression" dxfId="43" priority="85">
      <formula>$C172=3</formula>
    </cfRule>
    <cfRule type="expression" dxfId="42" priority="86">
      <formula>$C172=2</formula>
    </cfRule>
    <cfRule type="expression" dxfId="41" priority="87">
      <formula>$C172=1</formula>
    </cfRule>
  </conditionalFormatting>
  <conditionalFormatting sqref="P173:Q173">
    <cfRule type="expression" dxfId="40" priority="70">
      <formula>OR($C173=0,$C173=4)</formula>
    </cfRule>
    <cfRule type="expression" dxfId="39" priority="71">
      <formula>$C173=3</formula>
    </cfRule>
    <cfRule type="expression" dxfId="38" priority="72">
      <formula>$C173=2</formula>
    </cfRule>
    <cfRule type="expression" dxfId="37" priority="73">
      <formula>$C173=1</formula>
    </cfRule>
  </conditionalFormatting>
  <conditionalFormatting sqref="P173:Q173">
    <cfRule type="expression" dxfId="36" priority="66">
      <formula>OR($C173=0,$C173=4)</formula>
    </cfRule>
    <cfRule type="expression" dxfId="35" priority="67">
      <formula>$C173=3</formula>
    </cfRule>
    <cfRule type="expression" dxfId="34" priority="68">
      <formula>$C173=2</formula>
    </cfRule>
    <cfRule type="expression" dxfId="33" priority="69">
      <formula>$C173=1</formula>
    </cfRule>
  </conditionalFormatting>
  <conditionalFormatting sqref="P175:Q175">
    <cfRule type="expression" dxfId="32" priority="52">
      <formula>OR($C175=0,$C175=4)</formula>
    </cfRule>
    <cfRule type="expression" dxfId="31" priority="53">
      <formula>$C175=3</formula>
    </cfRule>
    <cfRule type="expression" dxfId="30" priority="54">
      <formula>$C175=2</formula>
    </cfRule>
    <cfRule type="expression" dxfId="29" priority="55">
      <formula>$C175=1</formula>
    </cfRule>
  </conditionalFormatting>
  <conditionalFormatting sqref="P175:Q175">
    <cfRule type="expression" dxfId="28" priority="48">
      <formula>OR($C175=0,$C175=4)</formula>
    </cfRule>
    <cfRule type="expression" dxfId="27" priority="49">
      <formula>$C175=3</formula>
    </cfRule>
    <cfRule type="expression" dxfId="26" priority="50">
      <formula>$C175=2</formula>
    </cfRule>
    <cfRule type="expression" dxfId="25" priority="51">
      <formula>$C175=1</formula>
    </cfRule>
  </conditionalFormatting>
  <conditionalFormatting sqref="P176:Q176">
    <cfRule type="expression" dxfId="24" priority="34">
      <formula>OR($C176=0,$C176=4)</formula>
    </cfRule>
    <cfRule type="expression" dxfId="23" priority="35">
      <formula>$C176=3</formula>
    </cfRule>
    <cfRule type="expression" dxfId="22" priority="36">
      <formula>$C176=2</formula>
    </cfRule>
    <cfRule type="expression" dxfId="21" priority="37">
      <formula>$C176=1</formula>
    </cfRule>
  </conditionalFormatting>
  <conditionalFormatting sqref="P176:Q176">
    <cfRule type="expression" dxfId="20" priority="30">
      <formula>OR($C176=0,$C176=4)</formula>
    </cfRule>
    <cfRule type="expression" dxfId="19" priority="31">
      <formula>$C176=3</formula>
    </cfRule>
    <cfRule type="expression" dxfId="18" priority="32">
      <formula>$C176=2</formula>
    </cfRule>
    <cfRule type="expression" dxfId="17" priority="33">
      <formula>$C176=1</formula>
    </cfRule>
  </conditionalFormatting>
  <conditionalFormatting sqref="O166:W166 O167:O168 R167:W168">
    <cfRule type="expression" dxfId="16" priority="26">
      <formula>OR($C166=0,$C166=4)</formula>
    </cfRule>
    <cfRule type="expression" dxfId="15" priority="27">
      <formula>$C166=3</formula>
    </cfRule>
    <cfRule type="expression" dxfId="14" priority="28">
      <formula>$C166=2</formula>
    </cfRule>
    <cfRule type="expression" dxfId="13" priority="29">
      <formula>$C166=1</formula>
    </cfRule>
  </conditionalFormatting>
  <conditionalFormatting sqref="P166:Q166 S166:V168">
    <cfRule type="expression" dxfId="12" priority="22">
      <formula>OR($C166=0,$C166=4)</formula>
    </cfRule>
    <cfRule type="expression" dxfId="11" priority="23">
      <formula>$C166=3</formula>
    </cfRule>
    <cfRule type="expression" dxfId="10" priority="24">
      <formula>$C166=2</formula>
    </cfRule>
    <cfRule type="expression" dxfId="9" priority="25">
      <formula>$C166=1</formula>
    </cfRule>
  </conditionalFormatting>
  <conditionalFormatting sqref="M166:M168">
    <cfRule type="cellIs" dxfId="8" priority="19" operator="notEqual">
      <formula>$N166</formula>
    </cfRule>
  </conditionalFormatting>
  <conditionalFormatting sqref="P167:Q168">
    <cfRule type="expression" dxfId="7" priority="15">
      <formula>OR($C167=0,$C167=4)</formula>
    </cfRule>
    <cfRule type="expression" dxfId="6" priority="16">
      <formula>$C167=3</formula>
    </cfRule>
    <cfRule type="expression" dxfId="5" priority="17">
      <formula>$C167=2</formula>
    </cfRule>
    <cfRule type="expression" dxfId="4" priority="18">
      <formula>$C167=1</formula>
    </cfRule>
  </conditionalFormatting>
  <conditionalFormatting sqref="P167:Q168">
    <cfRule type="expression" dxfId="3" priority="11">
      <formula>OR($C167=0,$C167=4)</formula>
    </cfRule>
    <cfRule type="expression" dxfId="2" priority="12">
      <formula>$C167=3</formula>
    </cfRule>
    <cfRule type="expression" dxfId="1" priority="13">
      <formula>$C167=2</formula>
    </cfRule>
    <cfRule type="expression" dxfId="0" priority="14">
      <formula>$C167=1</formula>
    </cfRule>
  </conditionalFormatting>
  <dataValidations count="18">
    <dataValidation allowBlank="1" showInputMessage="1" showErrorMessage="1" promptTitle="Placa de Obra" prompt="Área: 4,50 m²" sqref="T28"/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440">
      <formula1>IF(M18="Nível 2",ORÇAMENTO.ListaServiços,"ERRO")</formula1>
    </dataValidation>
    <dataValidation type="custom" allowBlank="1" showInputMessage="1" showErrorMessage="1" sqref="A441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440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440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"DESONERADA,NÃO DESONERADA"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&amp;R
&amp;C&amp;"Times New Roman,Normal"&amp;5THAÍS FALEIROS CARRIJO
TECNÓLOGA EM CONSTRUÇÃO DE EDIFÍCIOS / ENGENHEIRA CIVIL
CREA 15186/D-GO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2019-11-26T11:38:43Z</dcterms:created>
  <dcterms:modified xsi:type="dcterms:W3CDTF">2019-11-26T13:27:27Z</dcterms:modified>
</cp:coreProperties>
</file>